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45" yWindow="-210" windowWidth="19260" windowHeight="12600"/>
  </bookViews>
  <sheets>
    <sheet name="край " sheetId="3" r:id="rId1"/>
  </sheets>
  <definedNames>
    <definedName name="_xlnm._FilterDatabase" localSheetId="0" hidden="1">'край '!$A$7:$I$164</definedName>
    <definedName name="_xlnm.Print_Titles" localSheetId="0">'край '!$A:$A,'край '!$5:$6</definedName>
    <definedName name="_xlnm.Print_Area" localSheetId="0">'край '!$A$1:$I$164</definedName>
  </definedNames>
  <calcPr calcId="145621"/>
</workbook>
</file>

<file path=xl/calcChain.xml><?xml version="1.0" encoding="utf-8"?>
<calcChain xmlns="http://schemas.openxmlformats.org/spreadsheetml/2006/main">
  <c r="I8" i="3" l="1"/>
  <c r="I156" i="3"/>
  <c r="I157" i="3"/>
  <c r="I158" i="3"/>
  <c r="I159" i="3"/>
  <c r="I160" i="3"/>
  <c r="I161" i="3"/>
  <c r="I162" i="3"/>
  <c r="I163" i="3"/>
  <c r="I164" i="3"/>
  <c r="I155" i="3"/>
  <c r="I154" i="3"/>
  <c r="I152" i="3"/>
  <c r="I153" i="3"/>
  <c r="I151" i="3"/>
  <c r="I150" i="3"/>
  <c r="I149" i="3"/>
  <c r="I148" i="3"/>
  <c r="I136" i="3"/>
  <c r="I137" i="3"/>
  <c r="I138" i="3"/>
  <c r="I139" i="3"/>
  <c r="I140" i="3"/>
  <c r="I141" i="3"/>
  <c r="I142" i="3"/>
  <c r="I135" i="3"/>
  <c r="I134" i="3"/>
  <c r="I133" i="3"/>
  <c r="I132" i="3"/>
  <c r="I122" i="3"/>
  <c r="I123" i="3"/>
  <c r="I124" i="3"/>
  <c r="I125" i="3"/>
  <c r="I126" i="3"/>
  <c r="I127" i="3"/>
  <c r="I128" i="3"/>
  <c r="I129" i="3"/>
  <c r="I130" i="3"/>
  <c r="I131" i="3"/>
  <c r="I121" i="3"/>
  <c r="I105" i="3"/>
  <c r="I106" i="3"/>
  <c r="I107" i="3"/>
  <c r="I108" i="3"/>
  <c r="I109" i="3"/>
  <c r="I110" i="3"/>
  <c r="I111" i="3"/>
  <c r="I104" i="3"/>
  <c r="I103" i="3"/>
  <c r="I102" i="3"/>
  <c r="I101" i="3"/>
  <c r="I100" i="3"/>
  <c r="I99" i="3"/>
  <c r="I98" i="3"/>
  <c r="I97" i="3"/>
  <c r="I96" i="3"/>
  <c r="I95" i="3"/>
  <c r="I94" i="3"/>
  <c r="I93" i="3"/>
  <c r="I91" i="3"/>
  <c r="I90"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5" i="3"/>
  <c r="I24" i="3"/>
  <c r="I23" i="3"/>
  <c r="I22" i="3"/>
  <c r="I21" i="3"/>
  <c r="I20" i="3"/>
  <c r="I19" i="3"/>
  <c r="I18" i="3"/>
  <c r="I17" i="3"/>
  <c r="I13" i="3"/>
  <c r="I12" i="3"/>
  <c r="I11" i="3"/>
  <c r="I10" i="3"/>
  <c r="I9" i="3"/>
  <c r="F13" i="3" l="1"/>
  <c r="G13" i="3"/>
  <c r="H13" i="3"/>
  <c r="E13" i="3"/>
  <c r="F12" i="3"/>
  <c r="G12" i="3"/>
  <c r="H12" i="3"/>
  <c r="E12" i="3"/>
  <c r="G11" i="3" l="1"/>
  <c r="H11" i="3"/>
  <c r="E11" i="3"/>
  <c r="F11" i="3" s="1"/>
  <c r="F10" i="3"/>
  <c r="G10" i="3"/>
  <c r="G8" i="3" s="1"/>
  <c r="H10" i="3"/>
  <c r="E10" i="3"/>
  <c r="E8" i="3" s="1"/>
  <c r="F8" i="3" s="1"/>
  <c r="F9" i="3"/>
  <c r="G9" i="3"/>
  <c r="H9" i="3"/>
  <c r="E9" i="3"/>
  <c r="J8" i="3"/>
  <c r="H148" i="3"/>
  <c r="G148" i="3"/>
  <c r="H149" i="3"/>
  <c r="G149" i="3"/>
  <c r="F148" i="3"/>
  <c r="F149" i="3"/>
  <c r="E149" i="3"/>
  <c r="E148" i="3" s="1"/>
  <c r="D148" i="3"/>
  <c r="D149" i="3"/>
  <c r="G81" i="3"/>
  <c r="G80" i="3" s="1"/>
  <c r="E81" i="3"/>
  <c r="E80" i="3" s="1"/>
  <c r="H8" i="3" l="1"/>
</calcChain>
</file>

<file path=xl/sharedStrings.xml><?xml version="1.0" encoding="utf-8"?>
<sst xmlns="http://schemas.openxmlformats.org/spreadsheetml/2006/main" count="445" uniqueCount="217">
  <si>
    <t>Информация</t>
  </si>
  <si>
    <t>Направление финансирования</t>
  </si>
  <si>
    <t>уровень бюджета</t>
  </si>
  <si>
    <t>КБК в 2019 году</t>
  </si>
  <si>
    <t>Сумма</t>
  </si>
  <si>
    <t xml:space="preserve">% исполнения </t>
  </si>
  <si>
    <t>Государственная программа края "Развитие сельского хозяйства и регулирование рынков сельскохозяйственной продукции, сырья и продовольствия"</t>
  </si>
  <si>
    <t>краевой бюджет</t>
  </si>
  <si>
    <t>01</t>
  </si>
  <si>
    <t>федеральный бюджет</t>
  </si>
  <si>
    <t>02</t>
  </si>
  <si>
    <t>Прямая поддержка отрасли</t>
  </si>
  <si>
    <t>На поддержку агропромышленного комплекса</t>
  </si>
  <si>
    <t>искл</t>
  </si>
  <si>
    <t>1 Подпрограмма "Развитие отраслей агропромышленного комплекса"</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</si>
  <si>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</si>
  <si>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</si>
  <si>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</si>
  <si>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</si>
  <si>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</si>
  <si>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возмещение части затрат на уплату процентов по кредитам, полученным в российских кредитных организациях на срок до 2 лет</t>
  </si>
  <si>
    <t>14 Б 00 21780</t>
  </si>
  <si>
    <t>Субсидии на возмещение части затрат на уплату страховых премий по договорам с/х страхования в области растениеводства</t>
  </si>
  <si>
    <t>14 Б 00 21800</t>
  </si>
  <si>
    <t>Расходы на приобретение расходных материалов к лабораторному оборудованию,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научным организациям, расположенным на территории края, образовательным организациям высшего образования, зарегистрированным на территории края</t>
  </si>
  <si>
    <t>14 Б 00 21840</t>
  </si>
  <si>
    <t>Субсидии  государственным и муниципальным предприятиям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а также посевных площадей, обеспечивающих увеличение производства семенного картофеля, семян овощных культур открытого грунта, овощей открытого грунта</t>
  </si>
  <si>
    <t>14 Б 00 21880</t>
  </si>
  <si>
    <t>Субсидии на возмещение части затрат на уплату страховых премий по договорам с/х страхования в области животноводства</t>
  </si>
  <si>
    <t>14 Б 00 22010</t>
  </si>
  <si>
    <t>Субсидии на  компенсацию части затрат на содержание племенных рогачей маралов</t>
  </si>
  <si>
    <t>14 Б 00 22120</t>
  </si>
  <si>
    <t>Субсидии на компенсацию части затрат на содержание коров молочного направления с использованием электрической энергии, вырабатываемой дизельными электростанциями</t>
  </si>
  <si>
    <t>14 Б 00 22160</t>
  </si>
  <si>
    <t>Субсидии на компенсацию части затрат на приобретение кормов для рыбы</t>
  </si>
  <si>
    <t>14 Б 00 22180</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</si>
  <si>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</si>
  <si>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Б 00 22900</t>
  </si>
  <si>
    <t>Гранты на развитие несельскохозяйственных видов деятельности</t>
  </si>
  <si>
    <t>14 Б 00 22920</t>
  </si>
  <si>
    <t>Субсидии на компенсацию части затрат на производство и реализацию молока</t>
  </si>
  <si>
    <t>14 Б 00 24050</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</si>
  <si>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</si>
  <si>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</si>
  <si>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</si>
  <si>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</si>
  <si>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компенсацию части затрат, связанных с приобретением телок и (или) нетелей и (или) коров-первотелок (за исключением импортированных) для замены поголовья коров, больных лейкозом и (или) инфицированных вирусом лейкоза крупного рогатого скота, выбывших на убой</t>
  </si>
  <si>
    <t>14 Б 00 24270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</si>
  <si>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</si>
  <si>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</si>
  <si>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Субсидии на компенсацию части затрат на содержание коров и нетелей крупного рогатого скота</t>
  </si>
  <si>
    <t>14 Б 00 24330</t>
  </si>
  <si>
    <t>Субсидии на возмещение части затрат, связанных с проведением добровольной сертификации пищевых продуктов</t>
  </si>
  <si>
    <t>14 Б 00 24340</t>
  </si>
  <si>
    <t>Субсидии на возмещение части затрат, связанных с оказанием услуг по продвижению пищевых продуктов</t>
  </si>
  <si>
    <t>14 Б 00 24350</t>
  </si>
  <si>
    <t>Субсидии на компенсацию части затрат на производство и реализацию продукции птицеводства</t>
  </si>
  <si>
    <t>14 Б 00 24360</t>
  </si>
  <si>
    <t>Субсидии на компенсацию части затрат на производство оригинальных и элитных семян зерновых и (или) зернобобовых культур</t>
  </si>
  <si>
    <t xml:space="preserve">Субсидии на оказание несвязанной поддержки сельскохозяйственным товаропроизводителям в области растениеводства </t>
  </si>
  <si>
    <t>14 Б 00 R5410</t>
  </si>
  <si>
    <t>Субсидии на возмещение части затрат, направленных на повышение продуктивности в молочном скотоводстве</t>
  </si>
  <si>
    <t>14 Б 00 R5420</t>
  </si>
  <si>
    <t>Субсидии  на компенсацию части стоимости элитных семян сельскохозяйственных растений</t>
  </si>
  <si>
    <t>14 Б 00 R5431</t>
  </si>
  <si>
    <t>Субсидии на компенсацию части затрат на закладку и уход за многолетними насаждениями</t>
  </si>
  <si>
    <t>14 Б 00 R5432</t>
  </si>
  <si>
    <t>14 Б 00 R5435</t>
  </si>
  <si>
    <t>14 Б 00 R543Г</t>
  </si>
  <si>
    <t>Субсидии КФХ и СПоК на возмещение части затрат на уплату процентов по кредитам (займам), полученным на срок до 8 лет</t>
  </si>
  <si>
    <t>14 Б 00 24370</t>
  </si>
  <si>
    <t>Субсидии ЛПХ на возмещение части затрат на уплату процентов по кредитам, полученным на срок до 5 лет</t>
  </si>
  <si>
    <t>14 Б 00 24380</t>
  </si>
  <si>
    <t xml:space="preserve">Гранты начинающим фермерам </t>
  </si>
  <si>
    <t>14 Б 00 22410</t>
  </si>
  <si>
    <t>Гранты на развитие семейных животноводческих ферм</t>
  </si>
  <si>
    <t>14 Б 00 R543Е</t>
  </si>
  <si>
    <t>Гранты сельскохозяйственным потребительским кооперативам на развитие материально-технической базы</t>
  </si>
  <si>
    <t>14 Б 00 R543Ж</t>
  </si>
  <si>
    <t>2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</si>
  <si>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</si>
  <si>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t>14 В 00 22080</t>
  </si>
  <si>
    <r>
      <t xml:space="preserve">Расходы на закупку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t>
    </r>
    <r>
      <rPr>
        <b/>
        <sz val="12"/>
        <color rgb="FF996633"/>
        <rFont val="Times New Roman"/>
        <family val="1"/>
        <charset val="204"/>
      </rPr>
      <t>(ветслужба)</t>
    </r>
  </si>
  <si>
    <t>14 В 00 24040</t>
  </si>
  <si>
    <r>
      <t>Субвенции бюджетам муниципальных районов и городских округов на выполнение отдельных государственных полномочий по организации проведения мероприятий по отлову и содержанию безнадзорных животных</t>
    </r>
    <r>
      <rPr>
        <b/>
        <sz val="11"/>
        <color rgb="FF996633"/>
        <rFont val="Times New Roman"/>
        <family val="1"/>
        <charset val="204"/>
      </rPr>
      <t xml:space="preserve"> (ветслужба)</t>
    </r>
  </si>
  <si>
    <t>14 В 00 75180</t>
  </si>
  <si>
    <t>3 Подпрограмма "Стимулирование инвестиционной деятельности в агропромышленном комплексе"</t>
  </si>
  <si>
    <t>Субсидии на возмещение затрат на уплату процентов по заключенному с 1 января 2018 года мировому соглашению</t>
  </si>
  <si>
    <t>14 Г 00 22790</t>
  </si>
  <si>
    <t xml:space="preserve">Субсидии на возмещение части затрат на уплату процентов по кредитам, полученным на срок до 10 лет </t>
  </si>
  <si>
    <t>14 Г 00 22820</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</si>
  <si>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</si>
  <si>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</si>
  <si>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Субсидии на возмещение части прямых понесенных затрат на создание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</si>
  <si>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</si>
  <si>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Субсидии на компенсацию части затрат на разработку проектной документации и строительство учебно-опытных животноводческих комплексов  молочного направления</t>
  </si>
  <si>
    <t>14 Г 00 22350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</si>
  <si>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</si>
  <si>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</si>
  <si>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</si>
  <si>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</si>
  <si>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Субсидии на возмещение части затрат на уплату процентов по инвестиционным кредитам (займам) в агропромышленном комплексе</t>
  </si>
  <si>
    <t>14 Г 00 R4330</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</si>
  <si>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</si>
  <si>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</si>
  <si>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</si>
  <si>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</si>
  <si>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4 Подпрограмма "Техническая и технологическая модернизация"</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</si>
  <si>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 техники и оборудования</t>
  </si>
  <si>
    <t>14 4 00 22310</t>
  </si>
  <si>
    <t>Расходы на приобретение изделий автомобильной промышленности, тракторов, сельскохозяйственных машин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</si>
  <si>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</si>
  <si>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</si>
  <si>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</si>
  <si>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Субсидии на компенсацию части затрат, связанных с оплатой первоначального (авансового) лизингового взноса и  очередных лизинговых платежей</t>
  </si>
  <si>
    <t>14 4 00 22800</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</si>
  <si>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</si>
  <si>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Субсидии на компенсацию части затрат, связанных с приобретением машин и оборудования для пищевой, перерабатывающей промышленности, модульных объектов,  медицинской техники, оборудования лабораторного для анализа молока, оборудования лабораторного для иммуногенетических и молекулярнгенетических исследований, оборудования для содержания птицы яичного направления</t>
  </si>
  <si>
    <t>14 4 00 24510</t>
  </si>
  <si>
    <t>Субсидии на компенсацию части затрат, связанных с приобретением новых самоходных зерноуборочных и (или) самоходных кормоуборочных комбайнов, и (или) зерновых сушилок, и (или) новых посевных комплексов</t>
  </si>
  <si>
    <t>14 4 00 24500</t>
  </si>
  <si>
    <t>5 Подпрограмма "Развитие мелиорации земель сельскохозяйственного назначения"</t>
  </si>
  <si>
    <t>Субсидии на возмещение части затрат на проведение культуртехнических мероприятий</t>
  </si>
  <si>
    <t>14 А 00 24180</t>
  </si>
  <si>
    <t>Субсидии на возмещение части фактически осуществленных затрат в рамках гидромелиоративных мероприятий по строительству оросительных (осушительных) систем общего и (или) индивидуального пользования и (или) отдельно расположенных гидротехнических сооружений</t>
  </si>
  <si>
    <t>14 А 00 R5680</t>
  </si>
  <si>
    <t>6 Подпрограмма "Кадровое обеспечение агропромышленного комплекса"</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</si>
  <si>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затрат, связанных с получением высшего образования по очно-заочной, заочной форме обучения</t>
  </si>
  <si>
    <t>14 6 00 22510</t>
  </si>
  <si>
    <t>Оплата услуг по проведению лекций, семинаров,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t>
  </si>
  <si>
    <t>14 6 00 22520</t>
  </si>
  <si>
    <t>Социальные выплаты на обустройство молодым специалистам, молодым рабочим</t>
  </si>
  <si>
    <t>14 6 00 22550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</si>
  <si>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t>
  </si>
  <si>
    <t>14 6 00 22560</t>
  </si>
  <si>
    <t>Субсидии на компенсацию части затрат, связанных с дополнительным профессиональным образованием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</si>
  <si>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</si>
  <si>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Субсидии базовым хозяйствам на компенсацию затрат, связанных  с доплатой работнику базового хозяйства, осуществляющему руководство производственной практики студента</t>
  </si>
  <si>
    <t>14 6 00 23000</t>
  </si>
  <si>
    <t>14 6 00 23010</t>
  </si>
  <si>
    <t>Социальные выплаты на обустройство гражданам, изъявившим желание переехать на постоянное место жительства в сельскую местность и заключившим трудовой договор с сельскохозяйственным товаропроизводителем, вновь созданным сельскохозяйственным товаропроизводителем</t>
  </si>
  <si>
    <t>14 6 00 24640</t>
  </si>
  <si>
    <t>14 6 00 22570</t>
  </si>
  <si>
    <t>7 Подпрограмма "Устойчивое развитие сельских территорий"</t>
  </si>
  <si>
    <t>Субсидии организациям АПК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</si>
  <si>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</si>
  <si>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</si>
  <si>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</si>
  <si>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Улучшение жилищных условий граждан, проживающих в сельской местности, в том числе молодых семей и молодых специалистов</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</si>
  <si>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</si>
  <si>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</si>
  <si>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t>
  </si>
  <si>
    <t>14 7 00 74110</t>
  </si>
  <si>
    <t>8 Подпрограмма "Поддержка садоводства, огородничества и дачного хозяйства"</t>
  </si>
  <si>
    <t>Гранты некоммерческим объединениям на реализацию программ развития инфраструктуры территорий некоммерческих объединений</t>
  </si>
  <si>
    <t>14 Д 00 24400</t>
  </si>
  <si>
    <t xml:space="preserve">Гранты некоммерческим объединениям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объединения </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</si>
  <si>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</si>
  <si>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объединений к источникам электроснабжения, водоснабжения</t>
  </si>
  <si>
    <t>14 Д 00 75750</t>
  </si>
  <si>
    <t>9 Подпрограмма "Обеспечение реализации Государственной программы"</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</si>
  <si>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</si>
  <si>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</si>
  <si>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</si>
  <si>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</si>
  <si>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</si>
  <si>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</si>
  <si>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</si>
  <si>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t>14 8 00 00610</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</si>
  <si>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</si>
  <si>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</si>
  <si>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t>14 8 00 08100</t>
  </si>
  <si>
    <r>
      <t>за счет доходов от сдачи в аренду имущества</t>
    </r>
    <r>
      <rPr>
        <sz val="11"/>
        <rFont val="Times New Roman"/>
        <family val="1"/>
        <charset val="204"/>
      </rPr>
      <t xml:space="preserve"> (ветслужба)</t>
    </r>
  </si>
  <si>
    <t>14 8 00 07200</t>
  </si>
  <si>
    <t>Расходы на закупку компьютерного программного обеспечения и услуг по его поддержке и адаптации, электронно-вычислительной техники, оргтехники, сетевого и серверного оборудования</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</si>
  <si>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</si>
  <si>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</si>
  <si>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</si>
  <si>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</si>
  <si>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</si>
  <si>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Расходы на закупку консультационных услуг</t>
  </si>
  <si>
    <t>14 8 00 22770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</si>
  <si>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</si>
  <si>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</si>
  <si>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</si>
  <si>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</si>
  <si>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Начислено, но не перечислено получателям</t>
  </si>
  <si>
    <t>Остаток  средств бюджета после начисления</t>
  </si>
  <si>
    <t>14 Б 00 24390</t>
  </si>
  <si>
    <t>Гранты «Агростартап» крестьянским (фермерским) хозяйствам</t>
  </si>
  <si>
    <t>14 Б I7 54801</t>
  </si>
  <si>
    <t>Субсидии сельскохозяйственным потребительским кооперативам на возмещение части затрат, понесенных в текущем финансовом году</t>
  </si>
  <si>
    <t>14 Б I7 54802</t>
  </si>
  <si>
    <t>Субсидии центру компетенций в сфере сельскохозяйственной кооперации и поддержки фермеров на софинансирование затрат, связанных с осуществлением текущей деятельности</t>
  </si>
  <si>
    <t>14 Б I7 54803</t>
  </si>
  <si>
    <t>14 4 00 24520</t>
  </si>
  <si>
    <t>Субсидии базовым хозяйствам на компенсацию затрат, связанных  с выплатой заработной платы  студентам, в случае его трудоустройства по срочному трудовому договору в период прохождения производственной и (или) преддипломной практики</t>
  </si>
  <si>
    <r>
      <t xml:space="preserve">Гранты общеобразовательным организациям для реализации сетевых программ в области агротехнического образования  </t>
    </r>
    <r>
      <rPr>
        <sz val="12"/>
        <color theme="3" tint="0.39997558519241921"/>
        <rFont val="Times New Roman"/>
        <family val="1"/>
        <charset val="204"/>
      </rPr>
      <t>(минобразования края)</t>
    </r>
  </si>
  <si>
    <t>14 6 00 24670</t>
  </si>
  <si>
    <r>
      <t>Субсидии на цели, не связанные с финансовым обеспечением выполнения государственного задания на оказание государственных услуг (выполнение работ), профессиональным образовательным организациям, осуществляющим подготовку кадров по укрупненным группам профессий и специальностей «Сельское хозяйство и сельскохозяйственные науки», «Промышленная экология и биотехнологии», для приобретения минеральных удобрений, средств химической защиты растений, элитных семян, племенных телок и (или) нетелей молочного направления продуктивности, оленей, изделий автомобильной промышленности, тракторов, сельскохозяйственных машин и оборудования, оборудования технологического для легкой и пищевой промышленности,  учебного и лабораторного оборудования, программного обеспечения, зданий, модульных объектов в целях укрепления их материально-технической базы</t>
    </r>
    <r>
      <rPr>
        <sz val="12"/>
        <color rgb="FF008080"/>
        <rFont val="Times New Roman"/>
        <family val="1"/>
        <charset val="204"/>
      </rPr>
      <t xml:space="preserve"> (минобразования края)</t>
    </r>
  </si>
  <si>
    <t>14 7 00 R5671</t>
  </si>
  <si>
    <t>14 7 00 22610</t>
  </si>
  <si>
    <t>14 7 00 22650</t>
  </si>
  <si>
    <t>Субсидии на оказание поддержки производства продукции животноводства в районах Крайнего Севера</t>
  </si>
  <si>
    <t>Субсидии на возмещение части затрат а проведение некорневой подкормки минеральными азотными удобрениями повевов озимой и яровой пшеницы</t>
  </si>
  <si>
    <t xml:space="preserve">Субсидии на  компенсацию части затрат на содержание племенного маточного поголовья с/х животных, племенных быков-производителей  </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</si>
  <si>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зерновых сушилок, и (или) новых посевных комплексов</t>
  </si>
  <si>
    <t>14 4 00 24530</t>
  </si>
  <si>
    <t>Социальная выплата рабочим, служащим сельскохозяйственных товаропроизводителей, вновь созданных сельскохозяйственных товаропроизводителей, федеральных государственных бюджетных учреждений на компенсацию затрат, связанных с получением высшего образования по очно-заочной, заочной форме обучения</t>
  </si>
  <si>
    <t>14 6 00 24680</t>
  </si>
  <si>
    <t>о финансировании из краевого бюджета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2019 году</t>
  </si>
  <si>
    <t>14 Б 00 24450</t>
  </si>
  <si>
    <t>14 Б 00 24460</t>
  </si>
  <si>
    <t>по состоянию на 01.11.2019</t>
  </si>
  <si>
    <t>Перечислено получателям на 01.11.2019</t>
  </si>
  <si>
    <t>Предусмотрено</t>
  </si>
  <si>
    <t>Перечислено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</si>
</sst>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
    <numFmt numFmtId="167" formatCode="#,##0.000"/>
    <numFmt numFmtId="168" formatCode="_-* #,##0.00_р_._-;\-* #,##0.00_р_._-;_-* &quot;-&quot;??_р_._-;_-@_-"/>
  </numFmts>
  <fonts count="23" x14ac:knownFonts="1">
    <font>
      <sz val="10"/>
      <name val="Arial Cyr"/>
      <charset val="204"/>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b/>
      <sz val="11"/>
      <color rgb="FF996633"/>
      <name val="Times New Roman"/>
      <family val="1"/>
      <charset val="204"/>
    </font>
    <font>
      <b/>
      <sz val="12"/>
      <color rgb="FF996633"/>
      <name val="Times New Roman"/>
      <family val="1"/>
      <charset val="204"/>
    </font>
    <font>
      <sz val="12"/>
      <color indexed="8"/>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
      <sz val="12"/>
      <color theme="3" tint="0.39997558519241921"/>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168" fontId="1" fillId="0" borderId="0" applyFont="0" applyFill="0" applyBorder="0" applyAlignment="0" applyProtection="0"/>
  </cellStyleXfs>
  <cellXfs count="127">
    <xf numFmtId="0" fontId="0" fillId="0" borderId="0" xfId="0"/>
    <xf numFmtId="0" fontId="3" fillId="0" borderId="0" xfId="0" applyFont="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64" fontId="4" fillId="0" borderId="0" xfId="0" applyNumberFormat="1" applyFont="1" applyFill="1" applyBorder="1" applyAlignment="1">
      <alignment horizontal="center" vertical="top" wrapText="1"/>
    </xf>
    <xf numFmtId="0" fontId="3" fillId="0" borderId="0" xfId="0" applyFont="1" applyAlignment="1">
      <alignment horizontal="center" vertical="center"/>
    </xf>
    <xf numFmtId="165"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wrapText="1"/>
    </xf>
    <xf numFmtId="4" fontId="7" fillId="2" borderId="1" xfId="0" applyNumberFormat="1" applyFont="1" applyFill="1" applyBorder="1" applyAlignment="1">
      <alignment horizontal="right" wrapText="1"/>
    </xf>
    <xf numFmtId="0" fontId="2" fillId="0" borderId="0" xfId="0" applyFont="1" applyFill="1" applyAlignment="1">
      <alignment vertical="top"/>
    </xf>
    <xf numFmtId="0" fontId="9" fillId="0" borderId="1" xfId="0" applyFont="1" applyFill="1" applyBorder="1" applyAlignment="1">
      <alignment horizontal="left" vertical="top" wrapText="1" indent="2"/>
    </xf>
    <xf numFmtId="49" fontId="10" fillId="0" borderId="1" xfId="0" applyNumberFormat="1" applyFont="1" applyFill="1" applyBorder="1" applyAlignment="1">
      <alignment horizontal="center"/>
    </xf>
    <xf numFmtId="4" fontId="11" fillId="0" borderId="1" xfId="0" applyNumberFormat="1" applyFont="1" applyFill="1" applyBorder="1" applyAlignment="1">
      <alignment horizontal="right" wrapText="1"/>
    </xf>
    <xf numFmtId="0" fontId="12" fillId="0" borderId="0" xfId="0" applyFont="1" applyFill="1" applyAlignment="1">
      <alignment vertical="top"/>
    </xf>
    <xf numFmtId="0" fontId="6" fillId="3" borderId="1" xfId="0" applyFont="1" applyFill="1" applyBorder="1" applyAlignment="1">
      <alignment horizontal="left" vertical="top" wrapText="1"/>
    </xf>
    <xf numFmtId="0" fontId="13" fillId="0" borderId="1" xfId="0" applyFont="1" applyFill="1" applyBorder="1" applyAlignment="1">
      <alignment horizontal="left" vertical="top" wrapText="1" indent="2"/>
    </xf>
    <xf numFmtId="0" fontId="6" fillId="3" borderId="1" xfId="0" applyFont="1" applyFill="1" applyBorder="1" applyAlignment="1">
      <alignment horizontal="center" wrapText="1"/>
    </xf>
    <xf numFmtId="4" fontId="7" fillId="3" borderId="1" xfId="0" applyNumberFormat="1" applyFont="1" applyFill="1" applyBorder="1" applyAlignment="1">
      <alignment horizontal="right" wrapText="1"/>
    </xf>
    <xf numFmtId="0" fontId="2" fillId="3" borderId="0" xfId="0" applyFont="1" applyFill="1" applyAlignment="1">
      <alignment vertical="top"/>
    </xf>
    <xf numFmtId="0" fontId="13" fillId="0" borderId="1" xfId="0" applyFont="1" applyFill="1" applyBorder="1" applyAlignment="1">
      <alignment horizontal="center" wrapText="1"/>
    </xf>
    <xf numFmtId="0" fontId="8" fillId="0" borderId="1" xfId="0" applyFont="1" applyFill="1" applyBorder="1" applyAlignment="1">
      <alignment horizontal="left" vertical="top" wrapText="1"/>
    </xf>
    <xf numFmtId="49" fontId="3" fillId="4" borderId="1" xfId="0" applyNumberFormat="1" applyFont="1" applyFill="1" applyBorder="1" applyAlignment="1">
      <alignment horizontal="center"/>
    </xf>
    <xf numFmtId="0" fontId="8" fillId="0" borderId="0" xfId="0" applyFont="1" applyAlignment="1">
      <alignment vertical="top"/>
    </xf>
    <xf numFmtId="49" fontId="14" fillId="0" borderId="1" xfId="0" applyNumberFormat="1" applyFont="1" applyFill="1" applyBorder="1" applyAlignment="1">
      <alignment horizontal="center"/>
    </xf>
    <xf numFmtId="0" fontId="15" fillId="0" borderId="0" xfId="0" applyFont="1" applyAlignment="1">
      <alignment vertical="top"/>
    </xf>
    <xf numFmtId="166" fontId="3" fillId="4" borderId="1" xfId="0" applyNumberFormat="1" applyFont="1" applyFill="1" applyBorder="1" applyAlignment="1" applyProtection="1">
      <alignment horizontal="left" vertical="center" wrapText="1"/>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0" fontId="3" fillId="0" borderId="1"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wrapText="1"/>
    </xf>
    <xf numFmtId="0" fontId="3" fillId="4" borderId="1"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center"/>
    </xf>
    <xf numFmtId="49" fontId="3" fillId="0" borderId="1" xfId="0" applyNumberFormat="1"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0" fontId="3" fillId="4" borderId="2" xfId="0" applyFont="1" applyFill="1" applyBorder="1" applyAlignment="1">
      <alignment horizontal="left" vertical="top" wrapText="1"/>
    </xf>
    <xf numFmtId="0" fontId="8" fillId="0" borderId="1" xfId="0" applyNumberFormat="1" applyFont="1" applyFill="1" applyBorder="1" applyAlignment="1">
      <alignment horizontal="right"/>
    </xf>
    <xf numFmtId="0" fontId="8" fillId="0" borderId="2"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1" xfId="0" applyFont="1" applyFill="1" applyBorder="1" applyAlignment="1">
      <alignment horizontal="left" vertical="top" wrapText="1"/>
    </xf>
    <xf numFmtId="0" fontId="3" fillId="0" borderId="2" xfId="0" applyNumberFormat="1" applyFont="1" applyFill="1" applyBorder="1" applyAlignment="1">
      <alignment horizontal="right"/>
    </xf>
    <xf numFmtId="0" fontId="3" fillId="0" borderId="2" xfId="0" applyFont="1" applyFill="1" applyBorder="1" applyAlignment="1">
      <alignment horizontal="left" vertical="top" wrapText="1"/>
    </xf>
    <xf numFmtId="0"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center"/>
    </xf>
    <xf numFmtId="0" fontId="3" fillId="0" borderId="3" xfId="0" applyFont="1" applyFill="1" applyBorder="1" applyAlignment="1">
      <alignment horizontal="left" vertical="top" wrapText="1"/>
    </xf>
    <xf numFmtId="0" fontId="13" fillId="0" borderId="1" xfId="0" applyFont="1" applyFill="1" applyBorder="1" applyAlignment="1">
      <alignment horizontal="left" wrapText="1" indent="2"/>
    </xf>
    <xf numFmtId="0" fontId="3" fillId="0" borderId="2" xfId="0" applyFont="1" applyFill="1" applyBorder="1" applyAlignment="1">
      <alignment vertical="top" wrapText="1"/>
    </xf>
    <xf numFmtId="0" fontId="18" fillId="0" borderId="1" xfId="0" applyFont="1" applyFill="1" applyBorder="1" applyAlignment="1">
      <alignment horizontal="left" vertical="top" wrapText="1"/>
    </xf>
    <xf numFmtId="49" fontId="18" fillId="0" borderId="1" xfId="0" applyNumberFormat="1" applyFont="1" applyFill="1" applyBorder="1" applyAlignment="1">
      <alignment horizontal="center"/>
    </xf>
    <xf numFmtId="0" fontId="18" fillId="0" borderId="1" xfId="0" applyNumberFormat="1" applyFont="1" applyFill="1" applyBorder="1" applyAlignment="1">
      <alignment horizontal="right"/>
    </xf>
    <xf numFmtId="49" fontId="18" fillId="0" borderId="2" xfId="0" applyNumberFormat="1" applyFont="1" applyFill="1" applyBorder="1" applyAlignment="1">
      <alignment horizontal="center"/>
    </xf>
    <xf numFmtId="49" fontId="3" fillId="0" borderId="2"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18" fillId="0" borderId="2" xfId="0" applyNumberFormat="1" applyFont="1" applyFill="1" applyBorder="1" applyAlignment="1">
      <alignment horizontal="right"/>
    </xf>
    <xf numFmtId="4" fontId="8" fillId="0" borderId="1" xfId="0" applyNumberFormat="1" applyFont="1" applyFill="1" applyBorder="1" applyAlignment="1">
      <alignment horizontal="right"/>
    </xf>
    <xf numFmtId="0" fontId="3" fillId="4" borderId="1" xfId="0" applyNumberFormat="1" applyFont="1" applyFill="1" applyBorder="1" applyAlignment="1">
      <alignment horizontal="right"/>
    </xf>
    <xf numFmtId="0" fontId="3" fillId="5" borderId="1" xfId="0" applyNumberFormat="1" applyFont="1" applyFill="1" applyBorder="1" applyAlignment="1">
      <alignment horizontal="right"/>
    </xf>
    <xf numFmtId="0" fontId="3" fillId="0" borderId="1" xfId="0" applyFont="1" applyFill="1" applyBorder="1" applyAlignment="1">
      <alignment vertical="top" wrapText="1"/>
    </xf>
    <xf numFmtId="0" fontId="20" fillId="0" borderId="1" xfId="0" applyFont="1" applyFill="1" applyBorder="1" applyAlignment="1">
      <alignment horizontal="left" vertical="top" wrapText="1"/>
    </xf>
    <xf numFmtId="49" fontId="20" fillId="0" borderId="1" xfId="0" applyNumberFormat="1" applyFont="1" applyFill="1" applyBorder="1" applyAlignment="1">
      <alignment horizontal="center"/>
    </xf>
    <xf numFmtId="0" fontId="21" fillId="0" borderId="1" xfId="0" applyNumberFormat="1" applyFont="1" applyFill="1" applyBorder="1" applyAlignment="1">
      <alignment horizontal="right"/>
    </xf>
    <xf numFmtId="0" fontId="20" fillId="0" borderId="0" xfId="0" applyFont="1" applyAlignment="1">
      <alignment vertical="top"/>
    </xf>
    <xf numFmtId="0" fontId="20" fillId="0" borderId="1" xfId="0" applyNumberFormat="1" applyFont="1" applyFill="1" applyBorder="1" applyAlignment="1">
      <alignment horizontal="right"/>
    </xf>
    <xf numFmtId="0" fontId="20" fillId="0" borderId="0" xfId="0" applyFont="1" applyFill="1" applyAlignment="1">
      <alignment vertical="top"/>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left" vertical="top"/>
    </xf>
    <xf numFmtId="0" fontId="3" fillId="0" borderId="0" xfId="0" applyFont="1" applyFill="1" applyAlignment="1">
      <alignment vertical="top" wrapText="1"/>
    </xf>
    <xf numFmtId="0" fontId="3" fillId="0" borderId="0" xfId="0" applyFont="1" applyFill="1" applyAlignment="1">
      <alignment horizontal="center" wrapText="1"/>
    </xf>
    <xf numFmtId="0" fontId="3" fillId="0" borderId="0" xfId="0" applyFont="1" applyFill="1" applyAlignment="1">
      <alignment horizontal="right" vertical="top" wrapText="1"/>
    </xf>
    <xf numFmtId="0" fontId="3" fillId="0" borderId="0" xfId="0" applyFont="1" applyFill="1" applyAlignment="1">
      <alignment horizontal="center"/>
    </xf>
    <xf numFmtId="3"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quotePrefix="1" applyNumberFormat="1" applyFont="1" applyFill="1" applyBorder="1" applyAlignment="1">
      <alignment horizontal="left" vertical="top" wrapText="1"/>
    </xf>
    <xf numFmtId="0" fontId="3" fillId="0" borderId="0" xfId="0" applyFont="1" applyFill="1" applyAlignment="1">
      <alignment vertical="top"/>
    </xf>
    <xf numFmtId="0" fontId="3" fillId="0" borderId="0" xfId="0" applyFont="1" applyFill="1" applyAlignment="1">
      <alignment horizontal="right" vertical="top"/>
    </xf>
    <xf numFmtId="4" fontId="3" fillId="0" borderId="1" xfId="0" applyNumberFormat="1" applyFont="1" applyFill="1" applyBorder="1" applyAlignment="1">
      <alignment horizontal="right" wrapText="1"/>
    </xf>
    <xf numFmtId="165" fontId="3" fillId="0" borderId="0" xfId="0" applyNumberFormat="1" applyFont="1" applyAlignment="1">
      <alignment horizontal="right" vertical="top"/>
    </xf>
    <xf numFmtId="165" fontId="3" fillId="0" borderId="0" xfId="0" applyNumberFormat="1" applyFont="1" applyAlignment="1">
      <alignment vertical="top"/>
    </xf>
    <xf numFmtId="4" fontId="8" fillId="2" borderId="1" xfId="0" applyNumberFormat="1" applyFont="1" applyFill="1" applyBorder="1" applyAlignment="1">
      <alignment horizontal="right" wrapText="1"/>
    </xf>
    <xf numFmtId="4" fontId="8" fillId="3" borderId="1" xfId="0" applyNumberFormat="1" applyFont="1" applyFill="1" applyBorder="1" applyAlignment="1">
      <alignment horizontal="right" wrapText="1"/>
    </xf>
    <xf numFmtId="4" fontId="8" fillId="0" borderId="1" xfId="0" applyNumberFormat="1" applyFont="1" applyFill="1" applyBorder="1" applyAlignment="1">
      <alignment horizontal="right" wrapText="1"/>
    </xf>
    <xf numFmtId="4" fontId="21"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0" xfId="0" applyNumberFormat="1" applyFont="1" applyFill="1" applyAlignment="1">
      <alignment horizontal="right" vertical="top"/>
    </xf>
    <xf numFmtId="0" fontId="5" fillId="0" borderId="0" xfId="0" applyFont="1" applyFill="1" applyAlignment="1">
      <alignment horizontal="right"/>
    </xf>
    <xf numFmtId="4" fontId="3" fillId="0" borderId="5" xfId="0" applyNumberFormat="1" applyFont="1" applyFill="1" applyBorder="1" applyAlignment="1">
      <alignment horizontal="right" wrapText="1"/>
    </xf>
    <xf numFmtId="0" fontId="3" fillId="0" borderId="0" xfId="0" applyFont="1" applyAlignment="1">
      <alignment horizontal="right" vertical="top"/>
    </xf>
    <xf numFmtId="0" fontId="3" fillId="0" borderId="0" xfId="0" applyNumberFormat="1" applyFont="1" applyFill="1" applyBorder="1" applyAlignment="1">
      <alignment horizontal="left" vertical="top"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4" fontId="8" fillId="3" borderId="1" xfId="0" applyNumberFormat="1" applyFont="1" applyFill="1" applyBorder="1" applyAlignment="1">
      <alignment horizontal="right" wrapText="1"/>
    </xf>
    <xf numFmtId="4" fontId="8" fillId="0" borderId="1"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165" fontId="3" fillId="0" borderId="1" xfId="0" applyNumberFormat="1" applyFont="1" applyFill="1" applyBorder="1" applyAlignment="1">
      <alignment horizontal="right" wrapText="1"/>
    </xf>
    <xf numFmtId="167" fontId="3"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4" fontId="3" fillId="0" borderId="6"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21" fillId="0" borderId="1" xfId="0" applyNumberFormat="1" applyFont="1" applyFill="1" applyBorder="1" applyAlignment="1">
      <alignment horizontal="right" wrapText="1"/>
    </xf>
    <xf numFmtId="4" fontId="20"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8" fillId="2" borderId="1" xfId="0" applyNumberFormat="1" applyFont="1" applyFill="1" applyBorder="1" applyAlignment="1">
      <alignment horizontal="right" wrapText="1"/>
    </xf>
    <xf numFmtId="4" fontId="21"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8" fillId="2" borderId="1" xfId="0" applyNumberFormat="1" applyFont="1" applyFill="1" applyBorder="1" applyAlignment="1">
      <alignment horizontal="right" wrapText="1"/>
    </xf>
    <xf numFmtId="4" fontId="8" fillId="3" borderId="1" xfId="0" applyNumberFormat="1" applyFont="1" applyFill="1" applyBorder="1" applyAlignment="1">
      <alignment horizontal="right" wrapText="1"/>
    </xf>
    <xf numFmtId="4" fontId="8"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0" fontId="2" fillId="0" borderId="0" xfId="0" applyFont="1" applyFill="1" applyAlignment="1">
      <alignment horizontal="center" vertical="top" wrapText="1"/>
    </xf>
    <xf numFmtId="14" fontId="2" fillId="0" borderId="0" xfId="0" applyNumberFormat="1" applyFont="1" applyFill="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4">
    <cellStyle name="Обычный" xfId="0" builtinId="0"/>
    <cellStyle name="Обычный 2" xfId="1"/>
    <cellStyle name="Обычный 2 2" xfId="2"/>
    <cellStyle name="Финансов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J182"/>
  <sheetViews>
    <sheetView showZeros="0" tabSelected="1" view="pageBreakPreview" zoomScale="80" zoomScaleNormal="90" zoomScaleSheetLayoutView="80" workbookViewId="0">
      <selection activeCell="E160" sqref="E160"/>
    </sheetView>
  </sheetViews>
  <sheetFormatPr defaultColWidth="9.140625" defaultRowHeight="15.75" x14ac:dyDescent="0.25"/>
  <cols>
    <col min="1" max="1" width="76.5703125" style="80" customWidth="1"/>
    <col min="2" max="2" width="9.140625" style="76" hidden="1" customWidth="1"/>
    <col min="3" max="3" width="15.42578125" style="80" hidden="1" customWidth="1"/>
    <col min="4" max="4" width="16.5703125" style="1" customWidth="1"/>
    <col min="5" max="5" width="15.28515625" style="80" customWidth="1"/>
    <col min="6" max="6" width="14" style="80" customWidth="1"/>
    <col min="7" max="7" width="14.85546875" style="84" hidden="1" customWidth="1"/>
    <col min="8" max="8" width="14.7109375" style="81" hidden="1" customWidth="1"/>
    <col min="9" max="9" width="17" style="80" customWidth="1"/>
    <col min="10" max="16384" width="9.140625" style="1"/>
  </cols>
  <sheetData>
    <row r="1" spans="1:10" x14ac:dyDescent="0.2">
      <c r="A1" s="117" t="s">
        <v>0</v>
      </c>
      <c r="B1" s="117"/>
      <c r="C1" s="117"/>
      <c r="D1" s="117"/>
      <c r="E1" s="117"/>
      <c r="F1" s="117"/>
      <c r="G1" s="117"/>
      <c r="H1" s="117"/>
      <c r="I1" s="117"/>
    </row>
    <row r="2" spans="1:10" ht="15.75" customHeight="1" x14ac:dyDescent="0.2">
      <c r="A2" s="117" t="s">
        <v>210</v>
      </c>
      <c r="B2" s="117"/>
      <c r="C2" s="117"/>
      <c r="D2" s="117"/>
      <c r="E2" s="117"/>
      <c r="F2" s="117"/>
      <c r="G2" s="117"/>
      <c r="H2" s="117"/>
      <c r="I2" s="117"/>
    </row>
    <row r="3" spans="1:10" x14ac:dyDescent="0.2">
      <c r="A3" s="118" t="s">
        <v>213</v>
      </c>
      <c r="B3" s="118"/>
      <c r="C3" s="118"/>
      <c r="D3" s="118"/>
      <c r="E3" s="118"/>
      <c r="F3" s="118"/>
      <c r="G3" s="118"/>
      <c r="H3" s="118"/>
      <c r="I3" s="118"/>
    </row>
    <row r="4" spans="1:10" x14ac:dyDescent="0.25">
      <c r="A4" s="2"/>
      <c r="B4" s="3"/>
      <c r="C4" s="2"/>
      <c r="D4" s="4"/>
      <c r="E4" s="4"/>
      <c r="F4" s="4"/>
      <c r="H4" s="92"/>
      <c r="I4" s="93"/>
    </row>
    <row r="5" spans="1:10" s="5" customFormat="1" ht="22.5" customHeight="1" x14ac:dyDescent="0.2">
      <c r="A5" s="119" t="s">
        <v>1</v>
      </c>
      <c r="B5" s="119" t="s">
        <v>2</v>
      </c>
      <c r="C5" s="120" t="s">
        <v>3</v>
      </c>
      <c r="D5" s="122" t="s">
        <v>215</v>
      </c>
      <c r="E5" s="125" t="s">
        <v>216</v>
      </c>
      <c r="F5" s="126"/>
      <c r="G5" s="123" t="s">
        <v>214</v>
      </c>
      <c r="H5" s="122" t="s">
        <v>186</v>
      </c>
      <c r="I5" s="122" t="s">
        <v>187</v>
      </c>
    </row>
    <row r="6" spans="1:10" s="5" customFormat="1" ht="60" customHeight="1" x14ac:dyDescent="0.2">
      <c r="A6" s="119"/>
      <c r="B6" s="119"/>
      <c r="C6" s="121"/>
      <c r="D6" s="122"/>
      <c r="E6" s="6" t="s">
        <v>4</v>
      </c>
      <c r="F6" s="90" t="s">
        <v>5</v>
      </c>
      <c r="G6" s="124"/>
      <c r="H6" s="122"/>
      <c r="I6" s="122"/>
    </row>
    <row r="7" spans="1:10" x14ac:dyDescent="0.25">
      <c r="A7" s="91">
        <v>1</v>
      </c>
      <c r="B7" s="8"/>
      <c r="C7" s="7"/>
      <c r="D7" s="78">
        <v>2</v>
      </c>
      <c r="E7" s="91">
        <v>3</v>
      </c>
      <c r="F7" s="91">
        <v>4</v>
      </c>
      <c r="G7" s="77">
        <v>5</v>
      </c>
      <c r="H7" s="77">
        <v>6</v>
      </c>
      <c r="I7" s="77">
        <v>7</v>
      </c>
    </row>
    <row r="8" spans="1:10" s="12" customFormat="1" ht="47.25" x14ac:dyDescent="0.25">
      <c r="A8" s="9" t="s">
        <v>6</v>
      </c>
      <c r="B8" s="10"/>
      <c r="C8" s="11">
        <v>0</v>
      </c>
      <c r="D8" s="85">
        <v>7436237.3000000007</v>
      </c>
      <c r="E8" s="110">
        <f>E9+E10</f>
        <v>6095528.1699000001</v>
      </c>
      <c r="F8" s="110">
        <f t="shared" ref="F8:F13" si="0">E8/D8*100</f>
        <v>81.970597816990036</v>
      </c>
      <c r="G8" s="110">
        <f>G9+G10</f>
        <v>6083274.4497299995</v>
      </c>
      <c r="H8" s="113">
        <f t="shared" ref="H8:J8" si="1">H9+H10</f>
        <v>12253.720169999977</v>
      </c>
      <c r="I8" s="113">
        <f>D8-E8</f>
        <v>1340709.1301000006</v>
      </c>
      <c r="J8" s="113">
        <f t="shared" si="1"/>
        <v>0</v>
      </c>
    </row>
    <row r="9" spans="1:10" s="16" customFormat="1" x14ac:dyDescent="0.25">
      <c r="A9" s="13" t="s">
        <v>7</v>
      </c>
      <c r="B9" s="14" t="s">
        <v>8</v>
      </c>
      <c r="C9" s="15"/>
      <c r="D9" s="89">
        <v>6267240.6000000006</v>
      </c>
      <c r="E9" s="104">
        <f>E18+E81+E86+E103+E113+E120+E133+E144+E149</f>
        <v>5123954.6002500001</v>
      </c>
      <c r="F9" s="116">
        <f t="shared" si="0"/>
        <v>81.75774519092181</v>
      </c>
      <c r="G9" s="116">
        <f t="shared" ref="G9:I9" si="2">G18+G81+G86+G103+G113+G120+G133+G144+G149</f>
        <v>5111702.90986</v>
      </c>
      <c r="H9" s="116">
        <f t="shared" si="2"/>
        <v>12251.69038999998</v>
      </c>
      <c r="I9" s="116">
        <f>D9-E9</f>
        <v>1143285.9997500004</v>
      </c>
    </row>
    <row r="10" spans="1:10" s="16" customFormat="1" x14ac:dyDescent="0.25">
      <c r="A10" s="13" t="s">
        <v>9</v>
      </c>
      <c r="B10" s="14" t="s">
        <v>10</v>
      </c>
      <c r="C10" s="15"/>
      <c r="D10" s="89">
        <v>1168996.7</v>
      </c>
      <c r="E10" s="104">
        <f>E19+E87+E114+E134</f>
        <v>971573.56964999996</v>
      </c>
      <c r="F10" s="116">
        <f t="shared" si="0"/>
        <v>83.111746136665744</v>
      </c>
      <c r="G10" s="116">
        <f t="shared" ref="G10:I10" si="3">G19+G87+G114+G134</f>
        <v>971571.53986999998</v>
      </c>
      <c r="H10" s="116">
        <f t="shared" si="3"/>
        <v>2.0297799999971176</v>
      </c>
      <c r="I10" s="116">
        <f>D10-E10</f>
        <v>197423.13034999999</v>
      </c>
    </row>
    <row r="11" spans="1:10" s="16" customFormat="1" x14ac:dyDescent="0.25">
      <c r="A11" s="17" t="s">
        <v>11</v>
      </c>
      <c r="B11" s="14"/>
      <c r="C11" s="15"/>
      <c r="D11" s="86">
        <v>5775643.1000000006</v>
      </c>
      <c r="E11" s="99">
        <f>E12+E13</f>
        <v>4850246.9521599989</v>
      </c>
      <c r="F11" s="114">
        <f t="shared" si="0"/>
        <v>83.977608522244012</v>
      </c>
      <c r="G11" s="114">
        <f t="shared" ref="G11:I11" si="4">G12+G13</f>
        <v>4850032.7872799989</v>
      </c>
      <c r="H11" s="114">
        <f t="shared" si="4"/>
        <v>214.16487999999845</v>
      </c>
      <c r="I11" s="114">
        <f>D11-E11</f>
        <v>925396.14784000162</v>
      </c>
    </row>
    <row r="12" spans="1:10" s="16" customFormat="1" x14ac:dyDescent="0.25">
      <c r="A12" s="18" t="s">
        <v>7</v>
      </c>
      <c r="B12" s="14"/>
      <c r="C12" s="15"/>
      <c r="D12" s="89">
        <v>4606646.4000000004</v>
      </c>
      <c r="E12" s="104">
        <f>E18+E81-E84+E86+E103+E113+E120+E133+E144</f>
        <v>3878673.3825099994</v>
      </c>
      <c r="F12" s="116">
        <f t="shared" si="0"/>
        <v>84.197332413227969</v>
      </c>
      <c r="G12" s="116">
        <f t="shared" ref="G12:I12" si="5">G18+G81-G84+G86+G103+G113+G120+G133+G144</f>
        <v>3878461.2474099994</v>
      </c>
      <c r="H12" s="116">
        <f t="shared" si="5"/>
        <v>212.13510000000133</v>
      </c>
      <c r="I12" s="116">
        <f>D12-E12</f>
        <v>727973.01749000093</v>
      </c>
    </row>
    <row r="13" spans="1:10" s="16" customFormat="1" ht="15.75" customHeight="1" x14ac:dyDescent="0.25">
      <c r="A13" s="18" t="s">
        <v>9</v>
      </c>
      <c r="B13" s="14"/>
      <c r="C13" s="15"/>
      <c r="D13" s="89">
        <v>1168996.7</v>
      </c>
      <c r="E13" s="104">
        <f>E19+E87+E114+E134</f>
        <v>971573.56964999996</v>
      </c>
      <c r="F13" s="116">
        <f t="shared" si="0"/>
        <v>83.111746136665744</v>
      </c>
      <c r="G13" s="116">
        <f t="shared" ref="G13:I13" si="6">G19+G87+G114+G134</f>
        <v>971571.53986999998</v>
      </c>
      <c r="H13" s="116">
        <f t="shared" si="6"/>
        <v>2.0297799999971176</v>
      </c>
      <c r="I13" s="116">
        <f>D13-E13</f>
        <v>197423.13034999999</v>
      </c>
    </row>
    <row r="14" spans="1:10" s="21" customFormat="1" ht="15.75" hidden="1" customHeight="1" x14ac:dyDescent="0.25">
      <c r="A14" s="17" t="s">
        <v>12</v>
      </c>
      <c r="B14" s="19" t="s">
        <v>13</v>
      </c>
      <c r="C14" s="20"/>
      <c r="D14" s="86">
        <v>4876732.6000000006</v>
      </c>
      <c r="E14" s="99">
        <v>4103455.5740299998</v>
      </c>
      <c r="F14" s="99">
        <v>84.143542625855673</v>
      </c>
      <c r="G14" s="99">
        <v>4103452.9379499992</v>
      </c>
      <c r="H14" s="99">
        <v>2.636079999998401</v>
      </c>
      <c r="I14" s="99">
        <v>744458.22597000003</v>
      </c>
    </row>
    <row r="15" spans="1:10" s="16" customFormat="1" ht="15.75" hidden="1" customHeight="1" x14ac:dyDescent="0.25">
      <c r="A15" s="18" t="s">
        <v>7</v>
      </c>
      <c r="B15" s="22" t="s">
        <v>13</v>
      </c>
      <c r="C15" s="15"/>
      <c r="D15" s="89">
        <v>3772535.8000000003</v>
      </c>
      <c r="E15" s="104">
        <v>3196555.9778699996</v>
      </c>
      <c r="F15" s="104">
        <v>84.732290091720259</v>
      </c>
      <c r="G15" s="104">
        <v>3196555.3715699995</v>
      </c>
      <c r="H15" s="104">
        <v>0.60630000000128348</v>
      </c>
      <c r="I15" s="104">
        <v>547161.02212999994</v>
      </c>
    </row>
    <row r="16" spans="1:10" s="16" customFormat="1" ht="15.75" hidden="1" customHeight="1" x14ac:dyDescent="0.25">
      <c r="A16" s="18" t="s">
        <v>9</v>
      </c>
      <c r="B16" s="22" t="s">
        <v>13</v>
      </c>
      <c r="C16" s="15"/>
      <c r="D16" s="89">
        <v>1104196.8</v>
      </c>
      <c r="E16" s="104">
        <v>906899.59615999996</v>
      </c>
      <c r="F16" s="104">
        <v>82.132061618001416</v>
      </c>
      <c r="G16" s="104">
        <v>906897.56637999997</v>
      </c>
      <c r="H16" s="104">
        <v>2.0297799999971176</v>
      </c>
      <c r="I16" s="104">
        <v>197297.20384000003</v>
      </c>
    </row>
    <row r="17" spans="1:9" s="25" customFormat="1" ht="31.5" x14ac:dyDescent="0.25">
      <c r="A17" s="23" t="s">
        <v>14</v>
      </c>
      <c r="B17" s="24" t="s">
        <v>15</v>
      </c>
      <c r="C17" s="87">
        <v>0</v>
      </c>
      <c r="D17" s="87">
        <v>3352303.9</v>
      </c>
      <c r="E17" s="100">
        <v>2996102.1676099999</v>
      </c>
      <c r="F17" s="100">
        <v>89.374420010369576</v>
      </c>
      <c r="G17" s="100">
        <v>2996102.1676099999</v>
      </c>
      <c r="H17" s="100">
        <v>0</v>
      </c>
      <c r="I17" s="100">
        <f>D17-E17</f>
        <v>356201.73239000002</v>
      </c>
    </row>
    <row r="18" spans="1:9" s="27" customFormat="1" ht="33" customHeight="1" x14ac:dyDescent="0.25">
      <c r="A18" s="18" t="s">
        <v>7</v>
      </c>
      <c r="B18" s="26" t="s">
        <v>8</v>
      </c>
      <c r="C18" s="89"/>
      <c r="D18" s="89">
        <v>2441314.9</v>
      </c>
      <c r="E18" s="104">
        <v>2184533.8157599997</v>
      </c>
      <c r="F18" s="104">
        <v>89.481853232452707</v>
      </c>
      <c r="G18" s="104">
        <v>2184533.8157599997</v>
      </c>
      <c r="H18" s="104">
        <v>0</v>
      </c>
      <c r="I18" s="104">
        <f>D18-E18</f>
        <v>256781.08424000023</v>
      </c>
    </row>
    <row r="19" spans="1:9" s="27" customFormat="1" x14ac:dyDescent="0.25">
      <c r="A19" s="18" t="s">
        <v>9</v>
      </c>
      <c r="B19" s="26" t="s">
        <v>10</v>
      </c>
      <c r="C19" s="89"/>
      <c r="D19" s="89">
        <v>910989.00000000012</v>
      </c>
      <c r="E19" s="104">
        <v>811568.35184999998</v>
      </c>
      <c r="F19" s="104">
        <v>89.086514968896424</v>
      </c>
      <c r="G19" s="104">
        <v>811568.35184999998</v>
      </c>
      <c r="H19" s="104">
        <v>0</v>
      </c>
      <c r="I19" s="104">
        <f>D19-E19</f>
        <v>99420.648150000139</v>
      </c>
    </row>
    <row r="20" spans="1:9" ht="47.25" x14ac:dyDescent="0.25">
      <c r="A20" s="28" t="s">
        <v>16</v>
      </c>
      <c r="B20" s="29" t="s">
        <v>8</v>
      </c>
      <c r="C20" s="30" t="s">
        <v>17</v>
      </c>
      <c r="D20" s="94">
        <v>34147.699999999997</v>
      </c>
      <c r="E20" s="97">
        <v>34147.6342</v>
      </c>
      <c r="F20" s="97">
        <v>99.999807307666416</v>
      </c>
      <c r="G20" s="97">
        <v>34147.6342</v>
      </c>
      <c r="H20" s="97">
        <v>0</v>
      </c>
      <c r="I20" s="97">
        <f>D20-E20</f>
        <v>6.5799999996670522E-2</v>
      </c>
    </row>
    <row r="21" spans="1:9" ht="31.5" x14ac:dyDescent="0.25">
      <c r="A21" s="28" t="s">
        <v>18</v>
      </c>
      <c r="B21" s="29" t="s">
        <v>8</v>
      </c>
      <c r="C21" s="30" t="s">
        <v>19</v>
      </c>
      <c r="D21" s="94">
        <v>356338</v>
      </c>
      <c r="E21" s="97">
        <v>265525.7</v>
      </c>
      <c r="F21" s="97">
        <v>74.51512328182794</v>
      </c>
      <c r="G21" s="97">
        <v>265525.7</v>
      </c>
      <c r="H21" s="97">
        <v>0</v>
      </c>
      <c r="I21" s="112">
        <f t="shared" ref="I21:I25" si="7">D21-E21</f>
        <v>90812.299999999988</v>
      </c>
    </row>
    <row r="22" spans="1:9" ht="31.5" x14ac:dyDescent="0.25">
      <c r="A22" s="31" t="s">
        <v>20</v>
      </c>
      <c r="B22" s="29" t="s">
        <v>8</v>
      </c>
      <c r="C22" s="30" t="s">
        <v>21</v>
      </c>
      <c r="D22" s="94">
        <v>2050</v>
      </c>
      <c r="E22" s="97">
        <v>1939.63247</v>
      </c>
      <c r="F22" s="97">
        <v>94.616218048780482</v>
      </c>
      <c r="G22" s="97">
        <v>1939.63247</v>
      </c>
      <c r="H22" s="97">
        <v>0</v>
      </c>
      <c r="I22" s="112">
        <f t="shared" si="7"/>
        <v>110.36752999999999</v>
      </c>
    </row>
    <row r="23" spans="1:9" ht="31.5" customHeight="1" x14ac:dyDescent="0.25">
      <c r="A23" s="32" t="s">
        <v>22</v>
      </c>
      <c r="B23" s="29" t="s">
        <v>8</v>
      </c>
      <c r="C23" s="30" t="s">
        <v>23</v>
      </c>
      <c r="D23" s="94">
        <v>4300.7</v>
      </c>
      <c r="E23" s="97">
        <v>4127.1468100000002</v>
      </c>
      <c r="F23" s="97">
        <v>95.964536238286797</v>
      </c>
      <c r="G23" s="97">
        <v>4127.1468100000002</v>
      </c>
      <c r="H23" s="97">
        <v>0</v>
      </c>
      <c r="I23" s="112">
        <f t="shared" si="7"/>
        <v>173.55318999999963</v>
      </c>
    </row>
    <row r="24" spans="1:9" ht="94.5" x14ac:dyDescent="0.25">
      <c r="A24" s="28" t="s">
        <v>24</v>
      </c>
      <c r="B24" s="29" t="s">
        <v>8</v>
      </c>
      <c r="C24" s="30" t="s">
        <v>25</v>
      </c>
      <c r="D24" s="94">
        <v>3120.2</v>
      </c>
      <c r="E24" s="97">
        <v>3120.2447200000001</v>
      </c>
      <c r="F24" s="97">
        <v>100.0014332414589</v>
      </c>
      <c r="G24" s="97">
        <v>3120.2447200000001</v>
      </c>
      <c r="H24" s="97">
        <v>0</v>
      </c>
      <c r="I24" s="112">
        <f t="shared" si="7"/>
        <v>-4.4720000000324944E-2</v>
      </c>
    </row>
    <row r="25" spans="1:9" ht="141.75" x14ac:dyDescent="0.25">
      <c r="A25" s="33" t="s">
        <v>26</v>
      </c>
      <c r="B25" s="29" t="s">
        <v>8</v>
      </c>
      <c r="C25" s="30" t="s">
        <v>27</v>
      </c>
      <c r="D25" s="94">
        <v>8660.6</v>
      </c>
      <c r="E25" s="97">
        <v>1973.6922</v>
      </c>
      <c r="F25" s="97">
        <v>22.789324065307252</v>
      </c>
      <c r="G25" s="97">
        <v>1973.6922</v>
      </c>
      <c r="H25" s="97">
        <v>0</v>
      </c>
      <c r="I25" s="112">
        <f t="shared" si="7"/>
        <v>6686.9078000000009</v>
      </c>
    </row>
    <row r="26" spans="1:9" ht="31.5" hidden="1" customHeight="1" x14ac:dyDescent="0.25">
      <c r="A26" s="32" t="s">
        <v>28</v>
      </c>
      <c r="B26" s="29" t="s">
        <v>13</v>
      </c>
      <c r="C26" s="30" t="s">
        <v>29</v>
      </c>
      <c r="D26" s="94"/>
      <c r="E26" s="97">
        <v>0</v>
      </c>
      <c r="F26" s="97"/>
      <c r="G26" s="97"/>
      <c r="H26" s="97">
        <v>0</v>
      </c>
      <c r="I26" s="97">
        <v>0</v>
      </c>
    </row>
    <row r="27" spans="1:9" ht="31.5" x14ac:dyDescent="0.25">
      <c r="A27" s="33" t="s">
        <v>30</v>
      </c>
      <c r="B27" s="29" t="s">
        <v>8</v>
      </c>
      <c r="C27" s="30" t="s">
        <v>31</v>
      </c>
      <c r="D27" s="94">
        <v>1000</v>
      </c>
      <c r="E27" s="97">
        <v>1000</v>
      </c>
      <c r="F27" s="97">
        <v>100</v>
      </c>
      <c r="G27" s="97">
        <v>1000</v>
      </c>
      <c r="H27" s="97">
        <v>0</v>
      </c>
      <c r="I27" s="112">
        <f t="shared" ref="I27:I54" si="8">D27-E27</f>
        <v>0</v>
      </c>
    </row>
    <row r="28" spans="1:9" ht="47.25" x14ac:dyDescent="0.25">
      <c r="A28" s="33" t="s">
        <v>32</v>
      </c>
      <c r="B28" s="29" t="s">
        <v>8</v>
      </c>
      <c r="C28" s="30" t="s">
        <v>33</v>
      </c>
      <c r="D28" s="94">
        <v>0</v>
      </c>
      <c r="E28" s="97"/>
      <c r="F28" s="97"/>
      <c r="G28" s="97"/>
      <c r="H28" s="102">
        <v>0</v>
      </c>
      <c r="I28" s="112">
        <f t="shared" si="8"/>
        <v>0</v>
      </c>
    </row>
    <row r="29" spans="1:9" ht="31.5" x14ac:dyDescent="0.25">
      <c r="A29" s="33" t="s">
        <v>34</v>
      </c>
      <c r="B29" s="29" t="s">
        <v>8</v>
      </c>
      <c r="C29" s="30" t="s">
        <v>35</v>
      </c>
      <c r="D29" s="94">
        <v>34070</v>
      </c>
      <c r="E29" s="97">
        <v>32203.642060000002</v>
      </c>
      <c r="F29" s="97">
        <v>94.521990196653945</v>
      </c>
      <c r="G29" s="97">
        <v>32203.642059999998</v>
      </c>
      <c r="H29" s="97">
        <v>0</v>
      </c>
      <c r="I29" s="112">
        <f t="shared" si="8"/>
        <v>1866.3579399999981</v>
      </c>
    </row>
    <row r="30" spans="1:9" ht="47.25" x14ac:dyDescent="0.25">
      <c r="A30" s="31" t="s">
        <v>36</v>
      </c>
      <c r="B30" s="29" t="s">
        <v>8</v>
      </c>
      <c r="C30" s="30" t="s">
        <v>37</v>
      </c>
      <c r="D30" s="94">
        <v>91318.3</v>
      </c>
      <c r="E30" s="97">
        <v>91318.3</v>
      </c>
      <c r="F30" s="97">
        <v>100</v>
      </c>
      <c r="G30" s="97">
        <v>91318.3</v>
      </c>
      <c r="H30" s="97">
        <v>0</v>
      </c>
      <c r="I30" s="112">
        <f t="shared" si="8"/>
        <v>0</v>
      </c>
    </row>
    <row r="31" spans="1:9" x14ac:dyDescent="0.25">
      <c r="A31" s="34" t="s">
        <v>38</v>
      </c>
      <c r="B31" s="35" t="s">
        <v>8</v>
      </c>
      <c r="C31" s="30" t="s">
        <v>39</v>
      </c>
      <c r="D31" s="94">
        <v>6000</v>
      </c>
      <c r="E31" s="97">
        <v>0</v>
      </c>
      <c r="F31" s="97">
        <v>0</v>
      </c>
      <c r="G31" s="97"/>
      <c r="H31" s="97">
        <v>0</v>
      </c>
      <c r="I31" s="112">
        <f t="shared" si="8"/>
        <v>6000</v>
      </c>
    </row>
    <row r="32" spans="1:9" ht="31.5" x14ac:dyDescent="0.25">
      <c r="A32" s="36" t="s">
        <v>40</v>
      </c>
      <c r="B32" s="29" t="s">
        <v>8</v>
      </c>
      <c r="C32" s="30" t="s">
        <v>41</v>
      </c>
      <c r="D32" s="94">
        <v>671835.5</v>
      </c>
      <c r="E32" s="97">
        <v>645422.70981000003</v>
      </c>
      <c r="F32" s="97">
        <v>96.068562886301791</v>
      </c>
      <c r="G32" s="97">
        <v>645422.70981000003</v>
      </c>
      <c r="H32" s="97">
        <v>0</v>
      </c>
      <c r="I32" s="112">
        <f t="shared" si="8"/>
        <v>26412.790189999971</v>
      </c>
    </row>
    <row r="33" spans="1:9" ht="47.25" x14ac:dyDescent="0.25">
      <c r="A33" s="32" t="s">
        <v>42</v>
      </c>
      <c r="B33" s="29" t="s">
        <v>8</v>
      </c>
      <c r="C33" s="30" t="s">
        <v>43</v>
      </c>
      <c r="D33" s="94">
        <v>69317.2</v>
      </c>
      <c r="E33" s="97">
        <v>42532.041010000001</v>
      </c>
      <c r="F33" s="97">
        <v>61.358567584957271</v>
      </c>
      <c r="G33" s="97">
        <v>42532.041010000001</v>
      </c>
      <c r="H33" s="97">
        <v>0</v>
      </c>
      <c r="I33" s="112">
        <f t="shared" si="8"/>
        <v>26785.158989999996</v>
      </c>
    </row>
    <row r="34" spans="1:9" ht="47.25" x14ac:dyDescent="0.25">
      <c r="A34" s="33" t="s">
        <v>44</v>
      </c>
      <c r="B34" s="29" t="s">
        <v>8</v>
      </c>
      <c r="C34" s="30" t="s">
        <v>45</v>
      </c>
      <c r="D34" s="94">
        <v>3935</v>
      </c>
      <c r="E34" s="98">
        <v>3158.93</v>
      </c>
      <c r="F34" s="97">
        <v>80.277763659466331</v>
      </c>
      <c r="G34" s="98">
        <v>3158.93</v>
      </c>
      <c r="H34" s="97">
        <v>0</v>
      </c>
      <c r="I34" s="112">
        <f t="shared" si="8"/>
        <v>776.07000000000016</v>
      </c>
    </row>
    <row r="35" spans="1:9" ht="78.75" x14ac:dyDescent="0.25">
      <c r="A35" s="33" t="s">
        <v>46</v>
      </c>
      <c r="B35" s="29" t="s">
        <v>8</v>
      </c>
      <c r="C35" s="30" t="s">
        <v>47</v>
      </c>
      <c r="D35" s="94">
        <v>24500</v>
      </c>
      <c r="E35" s="97">
        <v>24500</v>
      </c>
      <c r="F35" s="97">
        <v>100</v>
      </c>
      <c r="G35" s="97">
        <v>24500</v>
      </c>
      <c r="H35" s="97">
        <v>0</v>
      </c>
      <c r="I35" s="112">
        <f t="shared" si="8"/>
        <v>0</v>
      </c>
    </row>
    <row r="36" spans="1:9" ht="47.25" x14ac:dyDescent="0.25">
      <c r="A36" s="37" t="s">
        <v>48</v>
      </c>
      <c r="B36" s="38" t="s">
        <v>8</v>
      </c>
      <c r="C36" s="39" t="s">
        <v>49</v>
      </c>
      <c r="D36" s="94">
        <v>177504.59999999998</v>
      </c>
      <c r="E36" s="97">
        <v>177504.59999999998</v>
      </c>
      <c r="F36" s="97">
        <v>100</v>
      </c>
      <c r="G36" s="97">
        <v>177504.59999999998</v>
      </c>
      <c r="H36" s="97">
        <v>0</v>
      </c>
      <c r="I36" s="112">
        <f t="shared" si="8"/>
        <v>0</v>
      </c>
    </row>
    <row r="37" spans="1:9" ht="31.5" x14ac:dyDescent="0.25">
      <c r="A37" s="36" t="s">
        <v>50</v>
      </c>
      <c r="B37" s="29" t="s">
        <v>8</v>
      </c>
      <c r="C37" s="30" t="s">
        <v>51</v>
      </c>
      <c r="D37" s="94">
        <v>56576</v>
      </c>
      <c r="E37" s="97">
        <v>56576</v>
      </c>
      <c r="F37" s="97">
        <v>100</v>
      </c>
      <c r="G37" s="97">
        <v>56576</v>
      </c>
      <c r="H37" s="97">
        <v>0</v>
      </c>
      <c r="I37" s="112">
        <f t="shared" si="8"/>
        <v>0</v>
      </c>
    </row>
    <row r="38" spans="1:9" ht="31.5" x14ac:dyDescent="0.25">
      <c r="A38" s="28" t="s">
        <v>52</v>
      </c>
      <c r="B38" s="29" t="s">
        <v>8</v>
      </c>
      <c r="C38" s="30" t="s">
        <v>53</v>
      </c>
      <c r="D38" s="94">
        <v>1125</v>
      </c>
      <c r="E38" s="97">
        <v>183.15</v>
      </c>
      <c r="F38" s="97">
        <v>16.28</v>
      </c>
      <c r="G38" s="97">
        <v>183.15</v>
      </c>
      <c r="H38" s="97">
        <v>0</v>
      </c>
      <c r="I38" s="112">
        <f t="shared" si="8"/>
        <v>941.85</v>
      </c>
    </row>
    <row r="39" spans="1:9" ht="31.5" x14ac:dyDescent="0.25">
      <c r="A39" s="28" t="s">
        <v>54</v>
      </c>
      <c r="B39" s="29" t="s">
        <v>8</v>
      </c>
      <c r="C39" s="30" t="s">
        <v>55</v>
      </c>
      <c r="D39" s="94">
        <v>31977.5</v>
      </c>
      <c r="E39" s="97">
        <v>15444.88444</v>
      </c>
      <c r="F39" s="97">
        <v>48.299224267062776</v>
      </c>
      <c r="G39" s="97">
        <v>15444.88444</v>
      </c>
      <c r="H39" s="97">
        <v>0</v>
      </c>
      <c r="I39" s="112">
        <f t="shared" si="8"/>
        <v>16532.615559999998</v>
      </c>
    </row>
    <row r="40" spans="1:9" ht="31.5" x14ac:dyDescent="0.25">
      <c r="A40" s="36" t="s">
        <v>56</v>
      </c>
      <c r="B40" s="29" t="s">
        <v>8</v>
      </c>
      <c r="C40" s="30" t="s">
        <v>57</v>
      </c>
      <c r="D40" s="94">
        <v>165559.1</v>
      </c>
      <c r="E40" s="97">
        <v>136107.84210000004</v>
      </c>
      <c r="F40" s="97">
        <v>82.211030441697275</v>
      </c>
      <c r="G40" s="97">
        <v>136107.84210000004</v>
      </c>
      <c r="H40" s="97">
        <v>0</v>
      </c>
      <c r="I40" s="112">
        <f t="shared" si="8"/>
        <v>29451.257899999968</v>
      </c>
    </row>
    <row r="41" spans="1:9" ht="31.5" x14ac:dyDescent="0.25">
      <c r="A41" s="40" t="s">
        <v>69</v>
      </c>
      <c r="B41" s="38" t="s">
        <v>8</v>
      </c>
      <c r="C41" s="30" t="s">
        <v>70</v>
      </c>
      <c r="D41" s="94">
        <v>1600.0000000000002</v>
      </c>
      <c r="E41" s="97">
        <v>167.03119000000001</v>
      </c>
      <c r="F41" s="97">
        <v>10.439449375000001</v>
      </c>
      <c r="G41" s="97">
        <v>167.03119000000001</v>
      </c>
      <c r="H41" s="97">
        <v>0</v>
      </c>
      <c r="I41" s="112">
        <f t="shared" si="8"/>
        <v>1432.9688100000003</v>
      </c>
    </row>
    <row r="42" spans="1:9" ht="31.5" x14ac:dyDescent="0.25">
      <c r="A42" s="40" t="s">
        <v>71</v>
      </c>
      <c r="B42" s="38" t="s">
        <v>8</v>
      </c>
      <c r="C42" s="30" t="s">
        <v>72</v>
      </c>
      <c r="D42" s="94">
        <v>1500</v>
      </c>
      <c r="E42" s="97">
        <v>1351.9896999999999</v>
      </c>
      <c r="F42" s="97">
        <v>90.132646666666659</v>
      </c>
      <c r="G42" s="97">
        <v>1351.9897000000001</v>
      </c>
      <c r="H42" s="97">
        <v>0</v>
      </c>
      <c r="I42" s="112">
        <f t="shared" si="8"/>
        <v>148.01030000000014</v>
      </c>
    </row>
    <row r="43" spans="1:9" ht="31.5" x14ac:dyDescent="0.25">
      <c r="A43" s="36" t="s">
        <v>58</v>
      </c>
      <c r="B43" s="29" t="s">
        <v>8</v>
      </c>
      <c r="C43" s="30" t="s">
        <v>188</v>
      </c>
      <c r="D43" s="94">
        <v>43228.000000000007</v>
      </c>
      <c r="E43" s="97">
        <v>43228</v>
      </c>
      <c r="F43" s="97">
        <v>99.999999999999972</v>
      </c>
      <c r="G43" s="97">
        <v>43228</v>
      </c>
      <c r="H43" s="97">
        <v>0</v>
      </c>
      <c r="I43" s="112">
        <f t="shared" si="8"/>
        <v>0</v>
      </c>
    </row>
    <row r="44" spans="1:9" ht="31.5" x14ac:dyDescent="0.25">
      <c r="A44" s="36" t="s">
        <v>203</v>
      </c>
      <c r="B44" s="29" t="s">
        <v>8</v>
      </c>
      <c r="C44" s="30" t="s">
        <v>211</v>
      </c>
      <c r="D44" s="94">
        <v>10717.6</v>
      </c>
      <c r="E44" s="97"/>
      <c r="F44" s="97">
        <v>0</v>
      </c>
      <c r="G44" s="97"/>
      <c r="H44" s="97"/>
      <c r="I44" s="112">
        <f t="shared" si="8"/>
        <v>10717.6</v>
      </c>
    </row>
    <row r="45" spans="1:9" ht="47.25" x14ac:dyDescent="0.25">
      <c r="A45" s="36" t="s">
        <v>204</v>
      </c>
      <c r="B45" s="29" t="s">
        <v>8</v>
      </c>
      <c r="C45" s="30" t="s">
        <v>212</v>
      </c>
      <c r="D45" s="94">
        <v>18101.2</v>
      </c>
      <c r="E45" s="97"/>
      <c r="F45" s="97">
        <v>0</v>
      </c>
      <c r="G45" s="97"/>
      <c r="H45" s="97"/>
      <c r="I45" s="112">
        <f t="shared" si="8"/>
        <v>18101.2</v>
      </c>
    </row>
    <row r="46" spans="1:9" ht="31.5" x14ac:dyDescent="0.25">
      <c r="A46" s="33" t="s">
        <v>59</v>
      </c>
      <c r="B46" s="29" t="s">
        <v>15</v>
      </c>
      <c r="C46" s="30" t="s">
        <v>60</v>
      </c>
      <c r="D46" s="94"/>
      <c r="E46" s="97"/>
      <c r="F46" s="97"/>
      <c r="G46" s="97"/>
      <c r="H46" s="102">
        <v>0</v>
      </c>
      <c r="I46" s="112">
        <f t="shared" si="8"/>
        <v>0</v>
      </c>
    </row>
    <row r="47" spans="1:9" x14ac:dyDescent="0.25">
      <c r="A47" s="18" t="s">
        <v>7</v>
      </c>
      <c r="B47" s="29" t="s">
        <v>8</v>
      </c>
      <c r="C47" s="30" t="s">
        <v>60</v>
      </c>
      <c r="D47" s="94">
        <v>366156.5</v>
      </c>
      <c r="E47" s="97">
        <v>366156.50003999996</v>
      </c>
      <c r="F47" s="97">
        <v>100.00000001092428</v>
      </c>
      <c r="G47" s="97">
        <v>366156.50003999996</v>
      </c>
      <c r="H47" s="97">
        <v>0</v>
      </c>
      <c r="I47" s="112">
        <f t="shared" si="8"/>
        <v>-3.9999955333769321E-5</v>
      </c>
    </row>
    <row r="48" spans="1:9" x14ac:dyDescent="0.25">
      <c r="A48" s="18" t="s">
        <v>9</v>
      </c>
      <c r="B48" s="29" t="s">
        <v>10</v>
      </c>
      <c r="C48" s="30" t="s">
        <v>60</v>
      </c>
      <c r="D48" s="94">
        <v>233620</v>
      </c>
      <c r="E48" s="97">
        <v>233619.99995999999</v>
      </c>
      <c r="F48" s="97">
        <v>99.99999998287818</v>
      </c>
      <c r="G48" s="97">
        <v>233619.99995999999</v>
      </c>
      <c r="H48" s="97">
        <v>0</v>
      </c>
      <c r="I48" s="112">
        <f t="shared" si="8"/>
        <v>4.0000013541430235E-5</v>
      </c>
    </row>
    <row r="49" spans="1:9" ht="31.5" x14ac:dyDescent="0.25">
      <c r="A49" s="36" t="s">
        <v>61</v>
      </c>
      <c r="B49" s="29" t="s">
        <v>15</v>
      </c>
      <c r="C49" s="30" t="s">
        <v>62</v>
      </c>
      <c r="D49" s="94"/>
      <c r="E49" s="97"/>
      <c r="F49" s="97"/>
      <c r="G49" s="97"/>
      <c r="H49" s="97">
        <v>0</v>
      </c>
      <c r="I49" s="112">
        <f t="shared" si="8"/>
        <v>0</v>
      </c>
    </row>
    <row r="50" spans="1:9" x14ac:dyDescent="0.25">
      <c r="A50" s="18" t="s">
        <v>7</v>
      </c>
      <c r="B50" s="29" t="s">
        <v>8</v>
      </c>
      <c r="C50" s="30" t="s">
        <v>62</v>
      </c>
      <c r="D50" s="94">
        <v>54039.9</v>
      </c>
      <c r="E50" s="97">
        <v>54039.933330000007</v>
      </c>
      <c r="F50" s="97">
        <v>100.00006167665003</v>
      </c>
      <c r="G50" s="97">
        <v>54039.93333</v>
      </c>
      <c r="H50" s="97">
        <v>0</v>
      </c>
      <c r="I50" s="112">
        <f t="shared" si="8"/>
        <v>-3.3330000005662441E-2</v>
      </c>
    </row>
    <row r="51" spans="1:9" x14ac:dyDescent="0.25">
      <c r="A51" s="18" t="s">
        <v>9</v>
      </c>
      <c r="B51" s="29" t="s">
        <v>10</v>
      </c>
      <c r="C51" s="30" t="s">
        <v>62</v>
      </c>
      <c r="D51" s="94">
        <v>162119.79999999999</v>
      </c>
      <c r="E51" s="97">
        <v>162119.79999999999</v>
      </c>
      <c r="F51" s="97">
        <v>100</v>
      </c>
      <c r="G51" s="97">
        <v>162119.79999999999</v>
      </c>
      <c r="H51" s="97">
        <v>0</v>
      </c>
      <c r="I51" s="112">
        <f t="shared" si="8"/>
        <v>0</v>
      </c>
    </row>
    <row r="52" spans="1:9" ht="31.5" x14ac:dyDescent="0.25">
      <c r="A52" s="32" t="s">
        <v>63</v>
      </c>
      <c r="B52" s="29" t="s">
        <v>15</v>
      </c>
      <c r="C52" s="30" t="s">
        <v>64</v>
      </c>
      <c r="D52" s="94"/>
      <c r="E52" s="97"/>
      <c r="F52" s="97"/>
      <c r="G52" s="97"/>
      <c r="H52" s="97">
        <v>0</v>
      </c>
      <c r="I52" s="112">
        <f t="shared" si="8"/>
        <v>0</v>
      </c>
    </row>
    <row r="53" spans="1:9" ht="15.75" customHeight="1" x14ac:dyDescent="0.25">
      <c r="A53" s="18" t="s">
        <v>7</v>
      </c>
      <c r="B53" s="29" t="s">
        <v>8</v>
      </c>
      <c r="C53" s="30" t="s">
        <v>64</v>
      </c>
      <c r="D53" s="94">
        <v>68792.099999999991</v>
      </c>
      <c r="E53" s="97">
        <v>57642.933320000004</v>
      </c>
      <c r="F53" s="97">
        <v>83.792954888715428</v>
      </c>
      <c r="G53" s="97">
        <v>57642.933319999996</v>
      </c>
      <c r="H53" s="101">
        <v>0</v>
      </c>
      <c r="I53" s="112">
        <f t="shared" si="8"/>
        <v>11149.166679999988</v>
      </c>
    </row>
    <row r="54" spans="1:9" x14ac:dyDescent="0.25">
      <c r="A54" s="18" t="s">
        <v>9</v>
      </c>
      <c r="B54" s="29" t="s">
        <v>10</v>
      </c>
      <c r="C54" s="30" t="s">
        <v>64</v>
      </c>
      <c r="D54" s="94">
        <v>206376.5</v>
      </c>
      <c r="E54" s="97">
        <v>172928.79999</v>
      </c>
      <c r="F54" s="97">
        <v>83.792873699282623</v>
      </c>
      <c r="G54" s="97">
        <v>172928.79999</v>
      </c>
      <c r="H54" s="101">
        <v>0</v>
      </c>
      <c r="I54" s="112">
        <f t="shared" si="8"/>
        <v>33447.70001</v>
      </c>
    </row>
    <row r="55" spans="1:9" ht="31.5" hidden="1" x14ac:dyDescent="0.25">
      <c r="A55" s="32" t="s">
        <v>65</v>
      </c>
      <c r="B55" s="29" t="s">
        <v>13</v>
      </c>
      <c r="C55" s="30" t="s">
        <v>66</v>
      </c>
      <c r="D55" s="94"/>
      <c r="E55" s="97"/>
      <c r="F55" s="97"/>
      <c r="G55" s="97"/>
      <c r="H55" s="97">
        <v>0</v>
      </c>
      <c r="I55" s="97">
        <v>0</v>
      </c>
    </row>
    <row r="56" spans="1:9" ht="15.75" hidden="1" customHeight="1" x14ac:dyDescent="0.25">
      <c r="A56" s="18" t="s">
        <v>7</v>
      </c>
      <c r="B56" s="29" t="s">
        <v>13</v>
      </c>
      <c r="C56" s="30" t="s">
        <v>66</v>
      </c>
      <c r="D56" s="94">
        <v>0</v>
      </c>
      <c r="E56" s="97"/>
      <c r="F56" s="97"/>
      <c r="G56" s="97"/>
      <c r="H56" s="97">
        <v>0</v>
      </c>
      <c r="I56" s="97">
        <v>0</v>
      </c>
    </row>
    <row r="57" spans="1:9" hidden="1" x14ac:dyDescent="0.25">
      <c r="A57" s="18" t="s">
        <v>9</v>
      </c>
      <c r="B57" s="29" t="s">
        <v>13</v>
      </c>
      <c r="C57" s="30" t="s">
        <v>66</v>
      </c>
      <c r="D57" s="94">
        <v>0</v>
      </c>
      <c r="E57" s="97"/>
      <c r="F57" s="97"/>
      <c r="G57" s="97"/>
      <c r="H57" s="97">
        <v>0</v>
      </c>
      <c r="I57" s="97">
        <v>0</v>
      </c>
    </row>
    <row r="58" spans="1:9" ht="31.5" customHeight="1" x14ac:dyDescent="0.25">
      <c r="A58" s="32" t="s">
        <v>205</v>
      </c>
      <c r="B58" s="29" t="s">
        <v>15</v>
      </c>
      <c r="C58" s="30" t="s">
        <v>67</v>
      </c>
      <c r="D58" s="94"/>
      <c r="E58" s="97"/>
      <c r="F58" s="97"/>
      <c r="G58" s="97"/>
      <c r="H58" s="97">
        <v>0</v>
      </c>
      <c r="I58" s="112">
        <f t="shared" ref="I58:I84" si="9">D58-E58</f>
        <v>0</v>
      </c>
    </row>
    <row r="59" spans="1:9" x14ac:dyDescent="0.25">
      <c r="A59" s="18" t="s">
        <v>7</v>
      </c>
      <c r="B59" s="29" t="s">
        <v>8</v>
      </c>
      <c r="C59" s="30" t="s">
        <v>67</v>
      </c>
      <c r="D59" s="94">
        <v>62582</v>
      </c>
      <c r="E59" s="97">
        <v>62582.033309999992</v>
      </c>
      <c r="F59" s="97">
        <v>100.00005322616725</v>
      </c>
      <c r="G59" s="97">
        <v>62582.033309999999</v>
      </c>
      <c r="H59" s="97">
        <v>0</v>
      </c>
      <c r="I59" s="112">
        <f t="shared" si="9"/>
        <v>-3.3309999991615769E-2</v>
      </c>
    </row>
    <row r="60" spans="1:9" x14ac:dyDescent="0.25">
      <c r="A60" s="18" t="s">
        <v>9</v>
      </c>
      <c r="B60" s="29" t="s">
        <v>10</v>
      </c>
      <c r="C60" s="30" t="s">
        <v>67</v>
      </c>
      <c r="D60" s="94">
        <v>187746.1</v>
      </c>
      <c r="E60" s="97">
        <v>187746.09993</v>
      </c>
      <c r="F60" s="97">
        <v>99.999999962715606</v>
      </c>
      <c r="G60" s="97">
        <v>187746.09993</v>
      </c>
      <c r="H60" s="97">
        <v>0</v>
      </c>
      <c r="I60" s="112">
        <f t="shared" si="9"/>
        <v>7.0000009145587683E-5</v>
      </c>
    </row>
    <row r="61" spans="1:9" ht="31.5" customHeight="1" x14ac:dyDescent="0.25">
      <c r="A61" s="32" t="s">
        <v>28</v>
      </c>
      <c r="B61" s="29" t="s">
        <v>15</v>
      </c>
      <c r="C61" s="30" t="s">
        <v>68</v>
      </c>
      <c r="D61" s="94"/>
      <c r="E61" s="97"/>
      <c r="F61" s="97"/>
      <c r="G61" s="97"/>
      <c r="H61" s="97"/>
      <c r="I61" s="112">
        <f t="shared" si="9"/>
        <v>0</v>
      </c>
    </row>
    <row r="62" spans="1:9" x14ac:dyDescent="0.25">
      <c r="A62" s="18" t="s">
        <v>7</v>
      </c>
      <c r="B62" s="29" t="s">
        <v>8</v>
      </c>
      <c r="C62" s="30" t="s">
        <v>68</v>
      </c>
      <c r="D62" s="94">
        <v>2951.1</v>
      </c>
      <c r="E62" s="97">
        <v>0</v>
      </c>
      <c r="F62" s="97">
        <v>0</v>
      </c>
      <c r="G62" s="97"/>
      <c r="H62" s="97"/>
      <c r="I62" s="112">
        <f t="shared" si="9"/>
        <v>2951.1</v>
      </c>
    </row>
    <row r="63" spans="1:9" x14ac:dyDescent="0.25">
      <c r="A63" s="18" t="s">
        <v>9</v>
      </c>
      <c r="B63" s="29" t="s">
        <v>10</v>
      </c>
      <c r="C63" s="30" t="s">
        <v>68</v>
      </c>
      <c r="D63" s="94">
        <v>8853.2999999999993</v>
      </c>
      <c r="E63" s="97">
        <v>0</v>
      </c>
      <c r="F63" s="97">
        <v>0</v>
      </c>
      <c r="G63" s="97"/>
      <c r="H63" s="97"/>
      <c r="I63" s="112">
        <f t="shared" si="9"/>
        <v>8853.2999999999993</v>
      </c>
    </row>
    <row r="64" spans="1:9" ht="19.5" customHeight="1" x14ac:dyDescent="0.25">
      <c r="A64" s="36" t="s">
        <v>73</v>
      </c>
      <c r="B64" s="29" t="s">
        <v>8</v>
      </c>
      <c r="C64" s="30" t="s">
        <v>74</v>
      </c>
      <c r="D64" s="94">
        <v>44422.3</v>
      </c>
      <c r="E64" s="97">
        <v>44422.315999999999</v>
      </c>
      <c r="F64" s="97">
        <v>100.00003601794593</v>
      </c>
      <c r="G64" s="97">
        <v>44422.315999999999</v>
      </c>
      <c r="H64" s="97">
        <v>0</v>
      </c>
      <c r="I64" s="112">
        <f t="shared" si="9"/>
        <v>-1.5999999995983671E-2</v>
      </c>
    </row>
    <row r="65" spans="1:9" x14ac:dyDescent="0.25">
      <c r="A65" s="32" t="s">
        <v>75</v>
      </c>
      <c r="B65" s="29" t="s">
        <v>15</v>
      </c>
      <c r="C65" s="30" t="s">
        <v>76</v>
      </c>
      <c r="D65" s="94"/>
      <c r="E65" s="97"/>
      <c r="F65" s="97"/>
      <c r="G65" s="97"/>
      <c r="H65" s="97">
        <v>0</v>
      </c>
      <c r="I65" s="112">
        <f t="shared" si="9"/>
        <v>0</v>
      </c>
    </row>
    <row r="66" spans="1:9" x14ac:dyDescent="0.25">
      <c r="A66" s="18" t="s">
        <v>7</v>
      </c>
      <c r="B66" s="29" t="s">
        <v>8</v>
      </c>
      <c r="C66" s="30" t="s">
        <v>76</v>
      </c>
      <c r="D66" s="94">
        <v>15000</v>
      </c>
      <c r="E66" s="97">
        <v>15000</v>
      </c>
      <c r="F66" s="97">
        <v>100</v>
      </c>
      <c r="G66" s="97">
        <v>15000</v>
      </c>
      <c r="H66" s="97">
        <v>0</v>
      </c>
      <c r="I66" s="112">
        <f t="shared" si="9"/>
        <v>0</v>
      </c>
    </row>
    <row r="67" spans="1:9" x14ac:dyDescent="0.25">
      <c r="A67" s="18" t="s">
        <v>9</v>
      </c>
      <c r="B67" s="29" t="s">
        <v>10</v>
      </c>
      <c r="C67" s="30" t="s">
        <v>76</v>
      </c>
      <c r="D67" s="94">
        <v>45000</v>
      </c>
      <c r="E67" s="97">
        <v>45000</v>
      </c>
      <c r="F67" s="97">
        <v>100</v>
      </c>
      <c r="G67" s="97">
        <v>45000</v>
      </c>
      <c r="H67" s="97">
        <v>0</v>
      </c>
      <c r="I67" s="112">
        <f t="shared" si="9"/>
        <v>0</v>
      </c>
    </row>
    <row r="68" spans="1:9" ht="31.5" x14ac:dyDescent="0.25">
      <c r="A68" s="32" t="s">
        <v>77</v>
      </c>
      <c r="B68" s="29" t="s">
        <v>15</v>
      </c>
      <c r="C68" s="30" t="s">
        <v>78</v>
      </c>
      <c r="D68" s="94"/>
      <c r="E68" s="97"/>
      <c r="F68" s="97"/>
      <c r="G68" s="97"/>
      <c r="H68" s="97">
        <v>0</v>
      </c>
      <c r="I68" s="112">
        <f t="shared" si="9"/>
        <v>0</v>
      </c>
    </row>
    <row r="69" spans="1:9" ht="19.5" customHeight="1" x14ac:dyDescent="0.25">
      <c r="A69" s="18" t="s">
        <v>7</v>
      </c>
      <c r="B69" s="29" t="s">
        <v>8</v>
      </c>
      <c r="C69" s="30" t="s">
        <v>78</v>
      </c>
      <c r="D69" s="94">
        <v>6350.7999999999993</v>
      </c>
      <c r="E69" s="97">
        <v>3114.25</v>
      </c>
      <c r="F69" s="97">
        <v>49.037129180575683</v>
      </c>
      <c r="G69" s="97">
        <v>3114.25</v>
      </c>
      <c r="H69" s="97">
        <v>0</v>
      </c>
      <c r="I69" s="112">
        <f t="shared" si="9"/>
        <v>3236.5499999999993</v>
      </c>
    </row>
    <row r="70" spans="1:9" ht="19.5" customHeight="1" x14ac:dyDescent="0.25">
      <c r="A70" s="18" t="s">
        <v>9</v>
      </c>
      <c r="B70" s="29" t="s">
        <v>10</v>
      </c>
      <c r="C70" s="30" t="s">
        <v>78</v>
      </c>
      <c r="D70" s="94">
        <v>19052.300000000003</v>
      </c>
      <c r="E70" s="97">
        <v>9342.75</v>
      </c>
      <c r="F70" s="97">
        <v>49.037386562252316</v>
      </c>
      <c r="G70" s="97">
        <v>9342.75</v>
      </c>
      <c r="H70" s="97">
        <v>0</v>
      </c>
      <c r="I70" s="112">
        <f t="shared" si="9"/>
        <v>9709.5500000000029</v>
      </c>
    </row>
    <row r="71" spans="1:9" x14ac:dyDescent="0.25">
      <c r="A71" s="32" t="s">
        <v>189</v>
      </c>
      <c r="B71" s="29" t="s">
        <v>15</v>
      </c>
      <c r="C71" s="30" t="s">
        <v>190</v>
      </c>
      <c r="D71" s="94">
        <v>0</v>
      </c>
      <c r="E71" s="97"/>
      <c r="F71" s="97"/>
      <c r="G71" s="97"/>
      <c r="H71" s="97">
        <v>0</v>
      </c>
      <c r="I71" s="112">
        <f t="shared" si="9"/>
        <v>0</v>
      </c>
    </row>
    <row r="72" spans="1:9" x14ac:dyDescent="0.25">
      <c r="A72" s="18" t="s">
        <v>7</v>
      </c>
      <c r="B72" s="29" t="s">
        <v>8</v>
      </c>
      <c r="C72" s="30" t="s">
        <v>190</v>
      </c>
      <c r="D72" s="94">
        <v>2100</v>
      </c>
      <c r="E72" s="97">
        <v>0</v>
      </c>
      <c r="F72" s="97">
        <v>0</v>
      </c>
      <c r="G72" s="97"/>
      <c r="H72" s="97">
        <v>0</v>
      </c>
      <c r="I72" s="112">
        <f t="shared" si="9"/>
        <v>2100</v>
      </c>
    </row>
    <row r="73" spans="1:9" x14ac:dyDescent="0.25">
      <c r="A73" s="18" t="s">
        <v>9</v>
      </c>
      <c r="B73" s="29" t="s">
        <v>10</v>
      </c>
      <c r="C73" s="30" t="s">
        <v>190</v>
      </c>
      <c r="D73" s="94">
        <v>39900</v>
      </c>
      <c r="E73" s="97">
        <v>0</v>
      </c>
      <c r="F73" s="97">
        <v>0</v>
      </c>
      <c r="G73" s="97"/>
      <c r="H73" s="97">
        <v>0</v>
      </c>
      <c r="I73" s="112">
        <f t="shared" si="9"/>
        <v>39900</v>
      </c>
    </row>
    <row r="74" spans="1:9" ht="31.5" x14ac:dyDescent="0.25">
      <c r="A74" s="32" t="s">
        <v>191</v>
      </c>
      <c r="B74" s="29" t="s">
        <v>15</v>
      </c>
      <c r="C74" s="30" t="s">
        <v>192</v>
      </c>
      <c r="D74" s="94">
        <v>0</v>
      </c>
      <c r="E74" s="97"/>
      <c r="F74" s="97"/>
      <c r="G74" s="97"/>
      <c r="H74" s="97">
        <v>0</v>
      </c>
      <c r="I74" s="112">
        <f t="shared" si="9"/>
        <v>0</v>
      </c>
    </row>
    <row r="75" spans="1:9" x14ac:dyDescent="0.25">
      <c r="A75" s="18" t="s">
        <v>7</v>
      </c>
      <c r="B75" s="29" t="s">
        <v>8</v>
      </c>
      <c r="C75" s="30" t="s">
        <v>192</v>
      </c>
      <c r="D75" s="94">
        <v>280.10000000000002</v>
      </c>
      <c r="E75" s="97">
        <v>0</v>
      </c>
      <c r="F75" s="97">
        <v>0</v>
      </c>
      <c r="G75" s="97"/>
      <c r="H75" s="97">
        <v>0</v>
      </c>
      <c r="I75" s="112">
        <f t="shared" si="9"/>
        <v>280.10000000000002</v>
      </c>
    </row>
    <row r="76" spans="1:9" x14ac:dyDescent="0.25">
      <c r="A76" s="18" t="s">
        <v>9</v>
      </c>
      <c r="B76" s="29" t="s">
        <v>10</v>
      </c>
      <c r="C76" s="30" t="s">
        <v>192</v>
      </c>
      <c r="D76" s="94">
        <v>5321</v>
      </c>
      <c r="E76" s="97">
        <v>0</v>
      </c>
      <c r="F76" s="97">
        <v>0</v>
      </c>
      <c r="G76" s="97"/>
      <c r="H76" s="97">
        <v>0</v>
      </c>
      <c r="I76" s="112">
        <f t="shared" si="9"/>
        <v>5321</v>
      </c>
    </row>
    <row r="77" spans="1:9" ht="47.25" x14ac:dyDescent="0.25">
      <c r="A77" s="32" t="s">
        <v>193</v>
      </c>
      <c r="B77" s="29" t="s">
        <v>15</v>
      </c>
      <c r="C77" s="30" t="s">
        <v>194</v>
      </c>
      <c r="D77" s="94">
        <v>0</v>
      </c>
      <c r="E77" s="97"/>
      <c r="F77" s="97"/>
      <c r="G77" s="97"/>
      <c r="H77" s="97">
        <v>0</v>
      </c>
      <c r="I77" s="112">
        <f t="shared" si="9"/>
        <v>0</v>
      </c>
    </row>
    <row r="78" spans="1:9" x14ac:dyDescent="0.25">
      <c r="A78" s="18" t="s">
        <v>7</v>
      </c>
      <c r="B78" s="29" t="s">
        <v>8</v>
      </c>
      <c r="C78" s="30" t="s">
        <v>194</v>
      </c>
      <c r="D78" s="94">
        <v>157.9</v>
      </c>
      <c r="E78" s="97">
        <v>42.679050000000004</v>
      </c>
      <c r="F78" s="97">
        <v>27.029164027865736</v>
      </c>
      <c r="G78" s="97">
        <v>42.679049999999997</v>
      </c>
      <c r="H78" s="97">
        <v>0</v>
      </c>
      <c r="I78" s="112">
        <f t="shared" si="9"/>
        <v>115.22095</v>
      </c>
    </row>
    <row r="79" spans="1:9" x14ac:dyDescent="0.25">
      <c r="A79" s="18" t="s">
        <v>9</v>
      </c>
      <c r="B79" s="29" t="s">
        <v>10</v>
      </c>
      <c r="C79" s="30" t="s">
        <v>194</v>
      </c>
      <c r="D79" s="94">
        <v>3000</v>
      </c>
      <c r="E79" s="97">
        <v>810.90197000000001</v>
      </c>
      <c r="F79" s="97">
        <v>27.030065666666669</v>
      </c>
      <c r="G79" s="97">
        <v>810.90197000000001</v>
      </c>
      <c r="H79" s="97">
        <v>0</v>
      </c>
      <c r="I79" s="112">
        <f t="shared" si="9"/>
        <v>2189.0980300000001</v>
      </c>
    </row>
    <row r="80" spans="1:9" s="25" customFormat="1" ht="31.5" x14ac:dyDescent="0.25">
      <c r="A80" s="23" t="s">
        <v>79</v>
      </c>
      <c r="B80" s="26" t="s">
        <v>8</v>
      </c>
      <c r="C80" s="41">
        <v>0</v>
      </c>
      <c r="D80" s="87">
        <v>130273.5</v>
      </c>
      <c r="E80" s="100">
        <f>E81</f>
        <v>104051.7</v>
      </c>
      <c r="F80" s="115">
        <v>79.871731395870995</v>
      </c>
      <c r="G80" s="100">
        <f>G81</f>
        <v>104051.7</v>
      </c>
      <c r="H80" s="100">
        <v>0</v>
      </c>
      <c r="I80" s="115">
        <f t="shared" si="9"/>
        <v>26221.800000000003</v>
      </c>
    </row>
    <row r="81" spans="1:9" s="25" customFormat="1" x14ac:dyDescent="0.25">
      <c r="A81" s="18" t="s">
        <v>7</v>
      </c>
      <c r="B81" s="26" t="s">
        <v>8</v>
      </c>
      <c r="C81" s="42"/>
      <c r="D81" s="89">
        <v>130273.5</v>
      </c>
      <c r="E81" s="104">
        <f>E82+E83+E84</f>
        <v>104051.7</v>
      </c>
      <c r="F81" s="116">
        <v>79.871731395870995</v>
      </c>
      <c r="G81" s="104">
        <f>G82+G83+G84</f>
        <v>104051.7</v>
      </c>
      <c r="H81" s="104">
        <v>0</v>
      </c>
      <c r="I81" s="116">
        <f t="shared" si="9"/>
        <v>26221.800000000003</v>
      </c>
    </row>
    <row r="82" spans="1:9" ht="63" x14ac:dyDescent="0.25">
      <c r="A82" s="36" t="s">
        <v>80</v>
      </c>
      <c r="B82" s="29" t="s">
        <v>8</v>
      </c>
      <c r="C82" s="43" t="s">
        <v>81</v>
      </c>
      <c r="D82" s="94">
        <v>56193.1</v>
      </c>
      <c r="E82" s="106">
        <v>50547.6</v>
      </c>
      <c r="F82" s="106">
        <v>89.953392854282825</v>
      </c>
      <c r="G82" s="106">
        <v>50547.6</v>
      </c>
      <c r="H82" s="106">
        <v>0</v>
      </c>
      <c r="I82" s="112">
        <f t="shared" si="9"/>
        <v>5645.5</v>
      </c>
    </row>
    <row r="83" spans="1:9" ht="47.25" x14ac:dyDescent="0.25">
      <c r="A83" s="44" t="s">
        <v>82</v>
      </c>
      <c r="B83" s="29" t="s">
        <v>8</v>
      </c>
      <c r="C83" s="43" t="s">
        <v>83</v>
      </c>
      <c r="D83" s="94">
        <v>33789</v>
      </c>
      <c r="E83" s="106">
        <v>33788.9</v>
      </c>
      <c r="F83" s="106">
        <v>99.999704045695353</v>
      </c>
      <c r="G83" s="106">
        <v>33788.9</v>
      </c>
      <c r="H83" s="106">
        <v>0</v>
      </c>
      <c r="I83" s="112">
        <f t="shared" si="9"/>
        <v>9.9999999998544808E-2</v>
      </c>
    </row>
    <row r="84" spans="1:9" ht="63" x14ac:dyDescent="0.25">
      <c r="A84" s="44" t="s">
        <v>84</v>
      </c>
      <c r="B84" s="29" t="s">
        <v>8</v>
      </c>
      <c r="C84" s="43" t="s">
        <v>85</v>
      </c>
      <c r="D84" s="94">
        <v>40291.4</v>
      </c>
      <c r="E84" s="106">
        <v>19715.2</v>
      </c>
      <c r="F84" s="106">
        <v>48.931533776438648</v>
      </c>
      <c r="G84" s="106">
        <v>19715.2</v>
      </c>
      <c r="H84" s="106">
        <v>0</v>
      </c>
      <c r="I84" s="112">
        <f t="shared" si="9"/>
        <v>20576.2</v>
      </c>
    </row>
    <row r="85" spans="1:9" s="25" customFormat="1" ht="31.5" x14ac:dyDescent="0.25">
      <c r="A85" s="23" t="s">
        <v>86</v>
      </c>
      <c r="B85" s="29" t="s">
        <v>15</v>
      </c>
      <c r="C85" s="41">
        <v>0</v>
      </c>
      <c r="D85" s="87">
        <v>461729.69999999995</v>
      </c>
      <c r="E85" s="100">
        <v>255915.29147</v>
      </c>
      <c r="F85" s="100">
        <v>55.42534765903082</v>
      </c>
      <c r="G85" s="100">
        <v>255912.65538999997</v>
      </c>
      <c r="H85" s="100">
        <v>2.636079999998401</v>
      </c>
      <c r="I85" s="100">
        <f>D85-E85</f>
        <v>205814.40852999996</v>
      </c>
    </row>
    <row r="86" spans="1:9" s="25" customFormat="1" x14ac:dyDescent="0.25">
      <c r="A86" s="18" t="s">
        <v>7</v>
      </c>
      <c r="B86" s="26" t="s">
        <v>8</v>
      </c>
      <c r="C86" s="41"/>
      <c r="D86" s="89">
        <v>276027.89999999997</v>
      </c>
      <c r="E86" s="104">
        <v>160584.04716000002</v>
      </c>
      <c r="F86" s="104">
        <v>58.176744872529206</v>
      </c>
      <c r="G86" s="104">
        <v>160583.44085999997</v>
      </c>
      <c r="H86" s="104">
        <v>0.60630000000128348</v>
      </c>
      <c r="I86" s="104">
        <f>D86-E86</f>
        <v>115443.85283999995</v>
      </c>
    </row>
    <row r="87" spans="1:9" s="25" customFormat="1" x14ac:dyDescent="0.25">
      <c r="A87" s="18" t="s">
        <v>9</v>
      </c>
      <c r="B87" s="26" t="s">
        <v>10</v>
      </c>
      <c r="C87" s="41"/>
      <c r="D87" s="89">
        <v>185701.8</v>
      </c>
      <c r="E87" s="104">
        <v>95331.244309999995</v>
      </c>
      <c r="F87" s="104">
        <v>51.335659810513413</v>
      </c>
      <c r="G87" s="104">
        <v>95329.214529999997</v>
      </c>
      <c r="H87" s="104">
        <v>2.0297799999971176</v>
      </c>
      <c r="I87" s="116">
        <f>D87-E87</f>
        <v>90370.555689999994</v>
      </c>
    </row>
    <row r="88" spans="1:9" ht="47.25" x14ac:dyDescent="0.25">
      <c r="A88" s="49" t="s">
        <v>95</v>
      </c>
      <c r="B88" s="29" t="s">
        <v>8</v>
      </c>
      <c r="C88" s="45" t="s">
        <v>96</v>
      </c>
      <c r="D88" s="94">
        <v>24403.9</v>
      </c>
      <c r="E88" s="97">
        <v>0</v>
      </c>
      <c r="F88" s="97">
        <v>0</v>
      </c>
      <c r="G88" s="97"/>
      <c r="H88" s="102"/>
      <c r="I88" s="97">
        <f>D88-E88</f>
        <v>24403.9</v>
      </c>
    </row>
    <row r="89" spans="1:9" ht="31.5" hidden="1" x14ac:dyDescent="0.25">
      <c r="A89" s="44" t="s">
        <v>87</v>
      </c>
      <c r="B89" s="38" t="s">
        <v>13</v>
      </c>
      <c r="C89" s="45" t="s">
        <v>88</v>
      </c>
      <c r="D89" s="94">
        <v>0</v>
      </c>
      <c r="E89" s="97">
        <v>0</v>
      </c>
      <c r="F89" s="97"/>
      <c r="G89" s="97"/>
      <c r="H89" s="102">
        <v>0</v>
      </c>
      <c r="I89" s="97">
        <v>0</v>
      </c>
    </row>
    <row r="90" spans="1:9" ht="31.5" x14ac:dyDescent="0.25">
      <c r="A90" s="46" t="s">
        <v>89</v>
      </c>
      <c r="B90" s="38" t="s">
        <v>8</v>
      </c>
      <c r="C90" s="45" t="s">
        <v>90</v>
      </c>
      <c r="D90" s="94">
        <v>67538</v>
      </c>
      <c r="E90" s="97">
        <v>60548.082719999999</v>
      </c>
      <c r="F90" s="97">
        <v>89.650393437768358</v>
      </c>
      <c r="G90" s="97">
        <v>60548.082719999999</v>
      </c>
      <c r="H90" s="97">
        <v>0</v>
      </c>
      <c r="I90" s="112">
        <f t="shared" ref="I90:I91" si="10">D90-E90</f>
        <v>6989.9172800000015</v>
      </c>
    </row>
    <row r="91" spans="1:9" ht="126" x14ac:dyDescent="0.25">
      <c r="A91" s="31" t="s">
        <v>91</v>
      </c>
      <c r="B91" s="29" t="s">
        <v>8</v>
      </c>
      <c r="C91" s="43" t="s">
        <v>92</v>
      </c>
      <c r="D91" s="94">
        <v>31361.500000000004</v>
      </c>
      <c r="E91" s="97">
        <v>0</v>
      </c>
      <c r="F91" s="97">
        <v>0</v>
      </c>
      <c r="G91" s="97"/>
      <c r="H91" s="97">
        <v>0</v>
      </c>
      <c r="I91" s="112">
        <f t="shared" si="10"/>
        <v>31361.500000000004</v>
      </c>
    </row>
    <row r="92" spans="1:9" ht="126" hidden="1" x14ac:dyDescent="0.25">
      <c r="A92" s="47" t="s">
        <v>93</v>
      </c>
      <c r="B92" s="48" t="s">
        <v>13</v>
      </c>
      <c r="C92" s="43" t="s">
        <v>94</v>
      </c>
      <c r="D92" s="94">
        <v>0</v>
      </c>
      <c r="E92" s="97"/>
      <c r="F92" s="97"/>
      <c r="G92" s="97"/>
      <c r="H92" s="97"/>
      <c r="I92" s="97"/>
    </row>
    <row r="93" spans="1:9" ht="47.25" x14ac:dyDescent="0.25">
      <c r="A93" s="46" t="s">
        <v>97</v>
      </c>
      <c r="B93" s="29" t="s">
        <v>8</v>
      </c>
      <c r="C93" s="45" t="s">
        <v>98</v>
      </c>
      <c r="D93" s="94">
        <v>55871.200000000004</v>
      </c>
      <c r="E93" s="97">
        <v>43665.933929999999</v>
      </c>
      <c r="F93" s="97">
        <v>78.154637684531565</v>
      </c>
      <c r="G93" s="97">
        <v>43665.933929999999</v>
      </c>
      <c r="H93" s="97">
        <v>0</v>
      </c>
      <c r="I93" s="112">
        <f t="shared" ref="I93:I101" si="11">D93-E93</f>
        <v>12205.266070000005</v>
      </c>
    </row>
    <row r="94" spans="1:9" ht="115.5" customHeight="1" x14ac:dyDescent="0.25">
      <c r="A94" s="46" t="s">
        <v>103</v>
      </c>
      <c r="B94" s="38" t="s">
        <v>8</v>
      </c>
      <c r="C94" s="45" t="s">
        <v>104</v>
      </c>
      <c r="D94" s="94">
        <v>28954.799999999996</v>
      </c>
      <c r="E94" s="97">
        <v>19029.170379999996</v>
      </c>
      <c r="F94" s="97">
        <v>65.720261856410673</v>
      </c>
      <c r="G94" s="97">
        <v>19029.17038</v>
      </c>
      <c r="H94" s="97">
        <v>0</v>
      </c>
      <c r="I94" s="112">
        <f t="shared" si="11"/>
        <v>9925.6296199999997</v>
      </c>
    </row>
    <row r="95" spans="1:9" ht="47.25" x14ac:dyDescent="0.25">
      <c r="A95" s="46" t="s">
        <v>99</v>
      </c>
      <c r="B95" s="29" t="s">
        <v>8</v>
      </c>
      <c r="C95" s="45" t="s">
        <v>100</v>
      </c>
      <c r="D95" s="94">
        <v>10500</v>
      </c>
      <c r="E95" s="97">
        <v>7430.9644399999997</v>
      </c>
      <c r="F95" s="97">
        <v>70.771089904761894</v>
      </c>
      <c r="G95" s="97">
        <v>7430.9644399999997</v>
      </c>
      <c r="H95" s="97">
        <v>0</v>
      </c>
      <c r="I95" s="112">
        <f t="shared" si="11"/>
        <v>3069.0355600000003</v>
      </c>
    </row>
    <row r="96" spans="1:9" ht="31.5" x14ac:dyDescent="0.25">
      <c r="A96" s="46" t="s">
        <v>101</v>
      </c>
      <c r="B96" s="29" t="s">
        <v>15</v>
      </c>
      <c r="C96" s="45" t="s">
        <v>102</v>
      </c>
      <c r="D96" s="94">
        <v>0</v>
      </c>
      <c r="E96" s="97"/>
      <c r="F96" s="97"/>
      <c r="G96" s="97"/>
      <c r="H96" s="97">
        <v>0</v>
      </c>
      <c r="I96" s="112">
        <f t="shared" si="11"/>
        <v>0</v>
      </c>
    </row>
    <row r="97" spans="1:9" x14ac:dyDescent="0.25">
      <c r="A97" s="50" t="s">
        <v>7</v>
      </c>
      <c r="B97" s="29" t="s">
        <v>8</v>
      </c>
      <c r="C97" s="45" t="s">
        <v>102</v>
      </c>
      <c r="D97" s="94">
        <v>38831.199999999997</v>
      </c>
      <c r="E97" s="97">
        <v>16104.477490000001</v>
      </c>
      <c r="F97" s="97">
        <v>41.473035832011377</v>
      </c>
      <c r="G97" s="97">
        <v>16103.87119</v>
      </c>
      <c r="H97" s="97">
        <v>0.60630000000128348</v>
      </c>
      <c r="I97" s="112">
        <f t="shared" si="11"/>
        <v>22726.722509999996</v>
      </c>
    </row>
    <row r="98" spans="1:9" x14ac:dyDescent="0.25">
      <c r="A98" s="50" t="s">
        <v>9</v>
      </c>
      <c r="B98" s="29" t="s">
        <v>10</v>
      </c>
      <c r="C98" s="45" t="s">
        <v>102</v>
      </c>
      <c r="D98" s="94">
        <v>130000</v>
      </c>
      <c r="E98" s="97">
        <v>53914.989739999997</v>
      </c>
      <c r="F98" s="97">
        <v>41.473069030769224</v>
      </c>
      <c r="G98" s="97">
        <v>53912.95996</v>
      </c>
      <c r="H98" s="97">
        <v>2.0297799999971176</v>
      </c>
      <c r="I98" s="112">
        <f t="shared" si="11"/>
        <v>76085.01026000001</v>
      </c>
    </row>
    <row r="99" spans="1:9" ht="47.25" x14ac:dyDescent="0.25">
      <c r="A99" s="51" t="s">
        <v>105</v>
      </c>
      <c r="B99" s="29" t="s">
        <v>15</v>
      </c>
      <c r="C99" s="45" t="s">
        <v>106</v>
      </c>
      <c r="D99" s="94">
        <v>0</v>
      </c>
      <c r="E99" s="97"/>
      <c r="F99" s="97"/>
      <c r="G99" s="97"/>
      <c r="H99" s="97">
        <v>0</v>
      </c>
      <c r="I99" s="112">
        <f t="shared" si="11"/>
        <v>0</v>
      </c>
    </row>
    <row r="100" spans="1:9" ht="15.75" customHeight="1" x14ac:dyDescent="0.25">
      <c r="A100" s="50" t="s">
        <v>7</v>
      </c>
      <c r="B100" s="29" t="s">
        <v>8</v>
      </c>
      <c r="C100" s="45" t="s">
        <v>106</v>
      </c>
      <c r="D100" s="94">
        <v>18567.300000000003</v>
      </c>
      <c r="E100" s="97">
        <v>13805.418200000002</v>
      </c>
      <c r="F100" s="97">
        <v>74.35339656277435</v>
      </c>
      <c r="G100" s="97">
        <v>13805.4182</v>
      </c>
      <c r="H100" s="97">
        <v>0</v>
      </c>
      <c r="I100" s="112">
        <f t="shared" si="11"/>
        <v>4761.881800000001</v>
      </c>
    </row>
    <row r="101" spans="1:9" x14ac:dyDescent="0.25">
      <c r="A101" s="50" t="s">
        <v>9</v>
      </c>
      <c r="B101" s="29" t="s">
        <v>10</v>
      </c>
      <c r="C101" s="45" t="s">
        <v>106</v>
      </c>
      <c r="D101" s="94">
        <v>55701.799999999996</v>
      </c>
      <c r="E101" s="97">
        <v>41416.254569999997</v>
      </c>
      <c r="F101" s="97">
        <v>74.353529993644727</v>
      </c>
      <c r="G101" s="97">
        <v>41416.254569999997</v>
      </c>
      <c r="H101" s="97">
        <v>0</v>
      </c>
      <c r="I101" s="112">
        <f t="shared" si="11"/>
        <v>14285.545429999998</v>
      </c>
    </row>
    <row r="102" spans="1:9" s="25" customFormat="1" x14ac:dyDescent="0.25">
      <c r="A102" s="23" t="s">
        <v>107</v>
      </c>
      <c r="B102" s="26" t="s">
        <v>8</v>
      </c>
      <c r="C102" s="41">
        <v>0</v>
      </c>
      <c r="D102" s="87">
        <v>1024296.9000000001</v>
      </c>
      <c r="E102" s="100">
        <v>851438.11494999984</v>
      </c>
      <c r="F102" s="100">
        <v>83.124152279480654</v>
      </c>
      <c r="G102" s="100">
        <v>851438.11494999984</v>
      </c>
      <c r="H102" s="100">
        <v>0</v>
      </c>
      <c r="I102" s="100">
        <f>D102-E102</f>
        <v>172858.7850500003</v>
      </c>
    </row>
    <row r="103" spans="1:9" s="25" customFormat="1" x14ac:dyDescent="0.25">
      <c r="A103" s="18" t="s">
        <v>7</v>
      </c>
      <c r="B103" s="26" t="s">
        <v>8</v>
      </c>
      <c r="C103" s="42"/>
      <c r="D103" s="89">
        <v>1024296.9000000001</v>
      </c>
      <c r="E103" s="104">
        <v>851438.11494999984</v>
      </c>
      <c r="F103" s="104">
        <v>83.124152279480654</v>
      </c>
      <c r="G103" s="104">
        <v>851438.11494999984</v>
      </c>
      <c r="H103" s="104">
        <v>0</v>
      </c>
      <c r="I103" s="104">
        <f>D103-E103</f>
        <v>172858.7850500003</v>
      </c>
    </row>
    <row r="104" spans="1:9" ht="63" x14ac:dyDescent="0.25">
      <c r="A104" s="52" t="s">
        <v>108</v>
      </c>
      <c r="B104" s="53" t="s">
        <v>8</v>
      </c>
      <c r="C104" s="54" t="s">
        <v>109</v>
      </c>
      <c r="D104" s="94">
        <v>360315.30000000005</v>
      </c>
      <c r="E104" s="97">
        <v>325315.3</v>
      </c>
      <c r="F104" s="97">
        <v>90.286285372838719</v>
      </c>
      <c r="G104" s="97">
        <v>325315.3</v>
      </c>
      <c r="H104" s="97">
        <v>0</v>
      </c>
      <c r="I104" s="97">
        <f>D104-G104</f>
        <v>35000.000000000058</v>
      </c>
    </row>
    <row r="105" spans="1:9" ht="63" x14ac:dyDescent="0.25">
      <c r="A105" s="52" t="s">
        <v>110</v>
      </c>
      <c r="B105" s="53" t="s">
        <v>8</v>
      </c>
      <c r="C105" s="54" t="s">
        <v>111</v>
      </c>
      <c r="D105" s="94">
        <v>17397.699999999997</v>
      </c>
      <c r="E105" s="97">
        <v>17182.416529999999</v>
      </c>
      <c r="F105" s="97">
        <v>98.762575110503121</v>
      </c>
      <c r="G105" s="97">
        <v>17182.416529999999</v>
      </c>
      <c r="H105" s="97">
        <v>0</v>
      </c>
      <c r="I105" s="112">
        <f t="shared" ref="I105:I111" si="12">D105-G105</f>
        <v>215.28346999999849</v>
      </c>
    </row>
    <row r="106" spans="1:9" ht="31.5" x14ac:dyDescent="0.25">
      <c r="A106" s="52" t="s">
        <v>112</v>
      </c>
      <c r="B106" s="55" t="s">
        <v>8</v>
      </c>
      <c r="C106" s="54" t="s">
        <v>113</v>
      </c>
      <c r="D106" s="94">
        <v>40010.5</v>
      </c>
      <c r="E106" s="97">
        <v>27590.144780000002</v>
      </c>
      <c r="F106" s="97">
        <v>68.957260669074373</v>
      </c>
      <c r="G106" s="97">
        <v>27590.144779999999</v>
      </c>
      <c r="H106" s="97">
        <v>0</v>
      </c>
      <c r="I106" s="112">
        <f t="shared" si="12"/>
        <v>12420.355220000001</v>
      </c>
    </row>
    <row r="107" spans="1:9" ht="47.25" x14ac:dyDescent="0.25">
      <c r="A107" s="56" t="s">
        <v>114</v>
      </c>
      <c r="B107" s="38" t="s">
        <v>8</v>
      </c>
      <c r="C107" s="45" t="s">
        <v>115</v>
      </c>
      <c r="D107" s="94">
        <v>269897.59999999998</v>
      </c>
      <c r="E107" s="97">
        <v>251348.79964000001</v>
      </c>
      <c r="F107" s="97">
        <v>93.127467469143866</v>
      </c>
      <c r="G107" s="97">
        <v>251348.79964000001</v>
      </c>
      <c r="H107" s="97">
        <v>0</v>
      </c>
      <c r="I107" s="112">
        <f t="shared" si="12"/>
        <v>18548.800359999965</v>
      </c>
    </row>
    <row r="108" spans="1:9" ht="47.25" x14ac:dyDescent="0.25">
      <c r="A108" s="56" t="s">
        <v>116</v>
      </c>
      <c r="B108" s="38" t="s">
        <v>8</v>
      </c>
      <c r="C108" s="45" t="s">
        <v>195</v>
      </c>
      <c r="D108" s="94">
        <v>1418.8999999999996</v>
      </c>
      <c r="E108" s="97">
        <v>0</v>
      </c>
      <c r="F108" s="97">
        <v>0</v>
      </c>
      <c r="G108" s="97"/>
      <c r="H108" s="97">
        <v>0</v>
      </c>
      <c r="I108" s="112">
        <f t="shared" si="12"/>
        <v>1418.8999999999996</v>
      </c>
    </row>
    <row r="109" spans="1:9" ht="101.25" customHeight="1" x14ac:dyDescent="0.25">
      <c r="A109" s="57" t="s">
        <v>117</v>
      </c>
      <c r="B109" s="55" t="s">
        <v>8</v>
      </c>
      <c r="C109" s="58" t="s">
        <v>118</v>
      </c>
      <c r="D109" s="94">
        <v>49786</v>
      </c>
      <c r="E109" s="97">
        <v>36171.250009999996</v>
      </c>
      <c r="F109" s="97">
        <v>72.653456815168909</v>
      </c>
      <c r="G109" s="97">
        <v>36171.250010000003</v>
      </c>
      <c r="H109" s="97">
        <v>0</v>
      </c>
      <c r="I109" s="112">
        <f t="shared" si="12"/>
        <v>13614.749989999997</v>
      </c>
    </row>
    <row r="110" spans="1:9" ht="69" customHeight="1" x14ac:dyDescent="0.25">
      <c r="A110" s="28" t="s">
        <v>119</v>
      </c>
      <c r="B110" s="38" t="s">
        <v>8</v>
      </c>
      <c r="C110" s="58" t="s">
        <v>120</v>
      </c>
      <c r="D110" s="94">
        <v>247900</v>
      </c>
      <c r="E110" s="97">
        <v>193830.20399000001</v>
      </c>
      <c r="F110" s="97">
        <v>78.188868087938687</v>
      </c>
      <c r="G110" s="97">
        <v>193830.20399000001</v>
      </c>
      <c r="H110" s="97">
        <v>0</v>
      </c>
      <c r="I110" s="112">
        <f t="shared" si="12"/>
        <v>54069.796009999991</v>
      </c>
    </row>
    <row r="111" spans="1:9" ht="69" customHeight="1" x14ac:dyDescent="0.25">
      <c r="A111" s="28" t="s">
        <v>206</v>
      </c>
      <c r="B111" s="38" t="s">
        <v>8</v>
      </c>
      <c r="C111" s="58" t="s">
        <v>207</v>
      </c>
      <c r="D111" s="94">
        <v>37570.9</v>
      </c>
      <c r="E111" s="97"/>
      <c r="F111" s="97">
        <v>0</v>
      </c>
      <c r="G111" s="97"/>
      <c r="H111" s="97">
        <v>0</v>
      </c>
      <c r="I111" s="112">
        <f t="shared" si="12"/>
        <v>37570.9</v>
      </c>
    </row>
    <row r="112" spans="1:9" s="25" customFormat="1" ht="31.5" x14ac:dyDescent="0.25">
      <c r="A112" s="23" t="s">
        <v>121</v>
      </c>
      <c r="B112" s="29" t="s">
        <v>15</v>
      </c>
      <c r="C112" s="41">
        <v>0</v>
      </c>
      <c r="D112" s="87">
        <v>38402.1</v>
      </c>
      <c r="E112" s="100">
        <v>0</v>
      </c>
      <c r="F112" s="100">
        <v>0</v>
      </c>
      <c r="G112" s="100">
        <v>0</v>
      </c>
      <c r="H112" s="100">
        <v>0</v>
      </c>
      <c r="I112" s="100">
        <v>38402.1</v>
      </c>
    </row>
    <row r="113" spans="1:9" s="25" customFormat="1" x14ac:dyDescent="0.25">
      <c r="A113" s="18" t="s">
        <v>7</v>
      </c>
      <c r="B113" s="26" t="s">
        <v>8</v>
      </c>
      <c r="C113" s="42"/>
      <c r="D113" s="89">
        <v>30896.1</v>
      </c>
      <c r="E113" s="104">
        <v>0</v>
      </c>
      <c r="F113" s="104">
        <v>0</v>
      </c>
      <c r="G113" s="104">
        <v>0</v>
      </c>
      <c r="H113" s="104">
        <v>0</v>
      </c>
      <c r="I113" s="104">
        <v>30896.1</v>
      </c>
    </row>
    <row r="114" spans="1:9" s="25" customFormat="1" x14ac:dyDescent="0.25">
      <c r="A114" s="18" t="s">
        <v>9</v>
      </c>
      <c r="B114" s="26" t="s">
        <v>10</v>
      </c>
      <c r="C114" s="42"/>
      <c r="D114" s="89">
        <v>7506</v>
      </c>
      <c r="E114" s="104">
        <v>0</v>
      </c>
      <c r="F114" s="104">
        <v>0</v>
      </c>
      <c r="G114" s="104">
        <v>0</v>
      </c>
      <c r="H114" s="104">
        <v>0</v>
      </c>
      <c r="I114" s="104">
        <v>7506</v>
      </c>
    </row>
    <row r="115" spans="1:9" ht="31.5" x14ac:dyDescent="0.25">
      <c r="A115" s="44" t="s">
        <v>122</v>
      </c>
      <c r="B115" s="29" t="s">
        <v>8</v>
      </c>
      <c r="C115" s="43" t="s">
        <v>123</v>
      </c>
      <c r="D115" s="94">
        <v>19855.099999999999</v>
      </c>
      <c r="E115" s="97">
        <v>0</v>
      </c>
      <c r="F115" s="97">
        <v>0</v>
      </c>
      <c r="G115" s="97"/>
      <c r="H115" s="97">
        <v>0</v>
      </c>
      <c r="I115" s="97">
        <v>19855.099999999999</v>
      </c>
    </row>
    <row r="116" spans="1:9" ht="78.75" x14ac:dyDescent="0.25">
      <c r="A116" s="44" t="s">
        <v>124</v>
      </c>
      <c r="B116" s="29" t="s">
        <v>15</v>
      </c>
      <c r="C116" s="43" t="s">
        <v>125</v>
      </c>
      <c r="D116" s="94">
        <v>0</v>
      </c>
      <c r="E116" s="97"/>
      <c r="F116" s="97"/>
      <c r="G116" s="97"/>
      <c r="H116" s="97">
        <v>0</v>
      </c>
      <c r="I116" s="97">
        <v>0</v>
      </c>
    </row>
    <row r="117" spans="1:9" ht="17.25" customHeight="1" x14ac:dyDescent="0.25">
      <c r="A117" s="50" t="s">
        <v>7</v>
      </c>
      <c r="B117" s="29" t="s">
        <v>8</v>
      </c>
      <c r="C117" s="43" t="s">
        <v>125</v>
      </c>
      <c r="D117" s="94">
        <v>11041</v>
      </c>
      <c r="E117" s="97">
        <v>0</v>
      </c>
      <c r="F117" s="97">
        <v>0</v>
      </c>
      <c r="G117" s="97"/>
      <c r="H117" s="97"/>
      <c r="I117" s="97">
        <v>11041</v>
      </c>
    </row>
    <row r="118" spans="1:9" ht="17.25" customHeight="1" x14ac:dyDescent="0.25">
      <c r="A118" s="50" t="s">
        <v>9</v>
      </c>
      <c r="B118" s="29" t="s">
        <v>10</v>
      </c>
      <c r="C118" s="43" t="s">
        <v>125</v>
      </c>
      <c r="D118" s="94">
        <v>7506</v>
      </c>
      <c r="E118" s="97">
        <v>0</v>
      </c>
      <c r="F118" s="97">
        <v>0</v>
      </c>
      <c r="G118" s="97"/>
      <c r="H118" s="97"/>
      <c r="I118" s="97">
        <v>7506</v>
      </c>
    </row>
    <row r="119" spans="1:9" s="25" customFormat="1" ht="31.5" x14ac:dyDescent="0.25">
      <c r="A119" s="23" t="s">
        <v>126</v>
      </c>
      <c r="B119" s="26" t="s">
        <v>8</v>
      </c>
      <c r="C119" s="59"/>
      <c r="D119" s="87">
        <v>261686.70000000004</v>
      </c>
      <c r="E119" s="100">
        <v>183134.08965000004</v>
      </c>
      <c r="F119" s="100">
        <v>69.982192312410234</v>
      </c>
      <c r="G119" s="100">
        <v>183134.08965000004</v>
      </c>
      <c r="H119" s="100">
        <v>0</v>
      </c>
      <c r="I119" s="100">
        <v>78552.610350000003</v>
      </c>
    </row>
    <row r="120" spans="1:9" s="25" customFormat="1" x14ac:dyDescent="0.25">
      <c r="A120" s="18" t="s">
        <v>7</v>
      </c>
      <c r="B120" s="26" t="s">
        <v>8</v>
      </c>
      <c r="C120" s="42"/>
      <c r="D120" s="89">
        <v>261686.70000000004</v>
      </c>
      <c r="E120" s="104">
        <v>183134.08965000004</v>
      </c>
      <c r="F120" s="104">
        <v>69.982192312410234</v>
      </c>
      <c r="G120" s="104">
        <v>183134.08965000004</v>
      </c>
      <c r="H120" s="104">
        <v>0</v>
      </c>
      <c r="I120" s="104">
        <v>78552.610350000003</v>
      </c>
    </row>
    <row r="121" spans="1:9" ht="63" x14ac:dyDescent="0.25">
      <c r="A121" s="33" t="s">
        <v>127</v>
      </c>
      <c r="B121" s="29" t="s">
        <v>8</v>
      </c>
      <c r="C121" s="60" t="s">
        <v>128</v>
      </c>
      <c r="D121" s="94">
        <v>1066.2</v>
      </c>
      <c r="E121" s="97">
        <v>914.02</v>
      </c>
      <c r="F121" s="97">
        <v>85.726880510223211</v>
      </c>
      <c r="G121" s="97">
        <v>914.02</v>
      </c>
      <c r="H121" s="97">
        <v>0</v>
      </c>
      <c r="I121" s="97">
        <f>D121-E121</f>
        <v>152.18000000000006</v>
      </c>
    </row>
    <row r="122" spans="1:9" ht="78.75" x14ac:dyDescent="0.25">
      <c r="A122" s="33" t="s">
        <v>208</v>
      </c>
      <c r="B122" s="29" t="s">
        <v>8</v>
      </c>
      <c r="C122" s="60" t="s">
        <v>209</v>
      </c>
      <c r="D122" s="94">
        <v>81.3</v>
      </c>
      <c r="E122" s="97"/>
      <c r="F122" s="97">
        <v>0</v>
      </c>
      <c r="G122" s="97"/>
      <c r="H122" s="97">
        <v>0</v>
      </c>
      <c r="I122" s="112">
        <f t="shared" ref="I122:I131" si="13">D122-E122</f>
        <v>81.3</v>
      </c>
    </row>
    <row r="123" spans="1:9" ht="110.25" x14ac:dyDescent="0.25">
      <c r="A123" s="31" t="s">
        <v>129</v>
      </c>
      <c r="B123" s="29" t="s">
        <v>8</v>
      </c>
      <c r="C123" s="60" t="s">
        <v>130</v>
      </c>
      <c r="D123" s="94">
        <v>1126.5999999999999</v>
      </c>
      <c r="E123" s="97">
        <v>223</v>
      </c>
      <c r="F123" s="97">
        <v>19.794070655068349</v>
      </c>
      <c r="G123" s="97">
        <v>223</v>
      </c>
      <c r="H123" s="97">
        <v>0</v>
      </c>
      <c r="I123" s="112">
        <f t="shared" si="13"/>
        <v>903.59999999999991</v>
      </c>
    </row>
    <row r="124" spans="1:9" ht="31.5" x14ac:dyDescent="0.25">
      <c r="A124" s="32" t="s">
        <v>131</v>
      </c>
      <c r="B124" s="29" t="s">
        <v>8</v>
      </c>
      <c r="C124" s="61" t="s">
        <v>132</v>
      </c>
      <c r="D124" s="94">
        <v>117000</v>
      </c>
      <c r="E124" s="97">
        <v>112000</v>
      </c>
      <c r="F124" s="97">
        <v>95.726495726495727</v>
      </c>
      <c r="G124" s="97">
        <v>112000</v>
      </c>
      <c r="H124" s="97">
        <v>0</v>
      </c>
      <c r="I124" s="112">
        <f t="shared" si="13"/>
        <v>5000</v>
      </c>
    </row>
    <row r="125" spans="1:9" ht="63" x14ac:dyDescent="0.25">
      <c r="A125" s="36" t="s">
        <v>133</v>
      </c>
      <c r="B125" s="29" t="s">
        <v>8</v>
      </c>
      <c r="C125" s="43" t="s">
        <v>134</v>
      </c>
      <c r="D125" s="94">
        <v>61660.800000000003</v>
      </c>
      <c r="E125" s="97">
        <v>40678.469480000007</v>
      </c>
      <c r="F125" s="97">
        <v>65.971361837666734</v>
      </c>
      <c r="G125" s="97">
        <v>40678.469480000007</v>
      </c>
      <c r="H125" s="97">
        <v>0</v>
      </c>
      <c r="I125" s="112">
        <f t="shared" si="13"/>
        <v>20982.330519999996</v>
      </c>
    </row>
    <row r="126" spans="1:9" ht="78.75" x14ac:dyDescent="0.25">
      <c r="A126" s="28" t="s">
        <v>135</v>
      </c>
      <c r="B126" s="29" t="s">
        <v>8</v>
      </c>
      <c r="C126" s="43" t="s">
        <v>136</v>
      </c>
      <c r="D126" s="94">
        <v>402</v>
      </c>
      <c r="E126" s="97">
        <v>108.56455</v>
      </c>
      <c r="F126" s="97">
        <v>27.006106965174126</v>
      </c>
      <c r="G126" s="97">
        <v>108.56455</v>
      </c>
      <c r="H126" s="97">
        <v>0</v>
      </c>
      <c r="I126" s="112">
        <f t="shared" si="13"/>
        <v>293.43545</v>
      </c>
    </row>
    <row r="127" spans="1:9" ht="52.5" customHeight="1" x14ac:dyDescent="0.25">
      <c r="A127" s="31" t="s">
        <v>137</v>
      </c>
      <c r="B127" s="29" t="s">
        <v>8</v>
      </c>
      <c r="C127" s="43" t="s">
        <v>138</v>
      </c>
      <c r="D127" s="94">
        <v>455.6</v>
      </c>
      <c r="E127" s="97">
        <v>123.56545999999999</v>
      </c>
      <c r="F127" s="97">
        <v>27.121479367866545</v>
      </c>
      <c r="G127" s="97">
        <v>123.56546</v>
      </c>
      <c r="H127" s="97">
        <v>0</v>
      </c>
      <c r="I127" s="112">
        <f t="shared" si="13"/>
        <v>332.03454000000005</v>
      </c>
    </row>
    <row r="128" spans="1:9" ht="63" x14ac:dyDescent="0.25">
      <c r="A128" s="31" t="s">
        <v>196</v>
      </c>
      <c r="B128" s="29" t="s">
        <v>8</v>
      </c>
      <c r="C128" s="43" t="s">
        <v>139</v>
      </c>
      <c r="D128" s="94">
        <v>894.2</v>
      </c>
      <c r="E128" s="97">
        <v>558.74915999999996</v>
      </c>
      <c r="F128" s="97">
        <v>62.48592708566315</v>
      </c>
      <c r="G128" s="97">
        <v>558.74915999999996</v>
      </c>
      <c r="H128" s="97">
        <v>0</v>
      </c>
      <c r="I128" s="112">
        <f t="shared" si="13"/>
        <v>335.45084000000008</v>
      </c>
    </row>
    <row r="129" spans="1:9" ht="78.75" x14ac:dyDescent="0.25">
      <c r="A129" s="31" t="s">
        <v>140</v>
      </c>
      <c r="B129" s="29" t="s">
        <v>8</v>
      </c>
      <c r="C129" s="43" t="s">
        <v>141</v>
      </c>
      <c r="D129" s="94">
        <v>17500</v>
      </c>
      <c r="E129" s="97">
        <v>17500</v>
      </c>
      <c r="F129" s="97">
        <v>100</v>
      </c>
      <c r="G129" s="97">
        <v>17500</v>
      </c>
      <c r="H129" s="97">
        <v>0</v>
      </c>
      <c r="I129" s="112">
        <f t="shared" si="13"/>
        <v>0</v>
      </c>
    </row>
    <row r="130" spans="1:9" ht="47.25" x14ac:dyDescent="0.25">
      <c r="A130" s="79" t="s">
        <v>197</v>
      </c>
      <c r="B130" s="29" t="s">
        <v>8</v>
      </c>
      <c r="C130" s="43" t="s">
        <v>198</v>
      </c>
      <c r="D130" s="94">
        <v>1500</v>
      </c>
      <c r="E130" s="97"/>
      <c r="F130" s="97">
        <v>0</v>
      </c>
      <c r="G130" s="97"/>
      <c r="H130" s="97">
        <v>0</v>
      </c>
      <c r="I130" s="112">
        <f t="shared" si="13"/>
        <v>1500</v>
      </c>
    </row>
    <row r="131" spans="1:9" ht="220.5" x14ac:dyDescent="0.25">
      <c r="A131" s="31" t="s">
        <v>199</v>
      </c>
      <c r="B131" s="29" t="s">
        <v>8</v>
      </c>
      <c r="C131" s="43" t="s">
        <v>142</v>
      </c>
      <c r="D131" s="94">
        <v>60000</v>
      </c>
      <c r="E131" s="97">
        <v>11027.721</v>
      </c>
      <c r="F131" s="97">
        <v>18.379535000000001</v>
      </c>
      <c r="G131" s="103">
        <v>11027.721</v>
      </c>
      <c r="H131" s="97">
        <v>0</v>
      </c>
      <c r="I131" s="112">
        <f t="shared" si="13"/>
        <v>48972.279000000002</v>
      </c>
    </row>
    <row r="132" spans="1:9" s="25" customFormat="1" x14ac:dyDescent="0.25">
      <c r="A132" s="23" t="s">
        <v>143</v>
      </c>
      <c r="B132" s="29" t="s">
        <v>15</v>
      </c>
      <c r="C132" s="41">
        <v>0</v>
      </c>
      <c r="D132" s="87">
        <v>517241.7</v>
      </c>
      <c r="E132" s="100">
        <v>454518.60710000002</v>
      </c>
      <c r="F132" s="100">
        <v>87.873542891070073</v>
      </c>
      <c r="G132" s="100">
        <v>454307.07829999999</v>
      </c>
      <c r="H132" s="100">
        <v>211.52880000000005</v>
      </c>
      <c r="I132" s="100">
        <f>D132-E132</f>
        <v>62723.092899999989</v>
      </c>
    </row>
    <row r="133" spans="1:9" s="25" customFormat="1" x14ac:dyDescent="0.25">
      <c r="A133" s="18" t="s">
        <v>7</v>
      </c>
      <c r="B133" s="26" t="s">
        <v>8</v>
      </c>
      <c r="C133" s="42"/>
      <c r="D133" s="89">
        <v>452441.8</v>
      </c>
      <c r="E133" s="104">
        <v>389844.63361000002</v>
      </c>
      <c r="F133" s="104">
        <v>86.164592575221832</v>
      </c>
      <c r="G133" s="104">
        <v>389633.10480999999</v>
      </c>
      <c r="H133" s="104">
        <v>211.52880000000005</v>
      </c>
      <c r="I133" s="104">
        <f>D133-E133</f>
        <v>62597.166389999969</v>
      </c>
    </row>
    <row r="134" spans="1:9" s="25" customFormat="1" x14ac:dyDescent="0.25">
      <c r="A134" s="18" t="s">
        <v>9</v>
      </c>
      <c r="B134" s="26" t="s">
        <v>10</v>
      </c>
      <c r="C134" s="42"/>
      <c r="D134" s="89">
        <v>64799.9</v>
      </c>
      <c r="E134" s="104">
        <v>64673.973489999997</v>
      </c>
      <c r="F134" s="104">
        <v>99.805668666155341</v>
      </c>
      <c r="G134" s="104">
        <v>64673.973489999997</v>
      </c>
      <c r="H134" s="104">
        <v>0</v>
      </c>
      <c r="I134" s="116">
        <f>D134-E134</f>
        <v>125.92651000000478</v>
      </c>
    </row>
    <row r="135" spans="1:9" ht="87" customHeight="1" x14ac:dyDescent="0.25">
      <c r="A135" s="31" t="s">
        <v>144</v>
      </c>
      <c r="B135" s="29" t="s">
        <v>8</v>
      </c>
      <c r="C135" s="43" t="s">
        <v>145</v>
      </c>
      <c r="D135" s="94">
        <v>32471.199999999997</v>
      </c>
      <c r="E135" s="97">
        <v>32471.171999999999</v>
      </c>
      <c r="F135" s="97">
        <v>99.999913769740573</v>
      </c>
      <c r="G135" s="97">
        <v>32471.171999999999</v>
      </c>
      <c r="H135" s="97">
        <v>0</v>
      </c>
      <c r="I135" s="97">
        <f>D135-E135</f>
        <v>2.7999999998428393E-2</v>
      </c>
    </row>
    <row r="136" spans="1:9" ht="141.75" x14ac:dyDescent="0.25">
      <c r="A136" s="28" t="s">
        <v>146</v>
      </c>
      <c r="B136" s="29" t="s">
        <v>8</v>
      </c>
      <c r="C136" s="43" t="s">
        <v>147</v>
      </c>
      <c r="D136" s="94">
        <v>27328.799999999999</v>
      </c>
      <c r="E136" s="97">
        <v>27328.799999999999</v>
      </c>
      <c r="F136" s="97">
        <v>100</v>
      </c>
      <c r="G136" s="97">
        <v>27328.799999999999</v>
      </c>
      <c r="H136" s="97">
        <v>0</v>
      </c>
      <c r="I136" s="112">
        <f t="shared" ref="I136:I142" si="14">D136-E136</f>
        <v>0</v>
      </c>
    </row>
    <row r="137" spans="1:9" ht="31.5" x14ac:dyDescent="0.25">
      <c r="A137" s="31" t="s">
        <v>148</v>
      </c>
      <c r="B137" s="29" t="s">
        <v>15</v>
      </c>
      <c r="C137" s="43" t="s">
        <v>200</v>
      </c>
      <c r="D137" s="94">
        <v>0</v>
      </c>
      <c r="E137" s="97">
        <v>0</v>
      </c>
      <c r="F137" s="97"/>
      <c r="G137" s="97"/>
      <c r="H137" s="102">
        <v>0</v>
      </c>
      <c r="I137" s="112">
        <f t="shared" si="14"/>
        <v>0</v>
      </c>
    </row>
    <row r="138" spans="1:9" x14ac:dyDescent="0.25">
      <c r="A138" s="18" t="s">
        <v>7</v>
      </c>
      <c r="B138" s="29" t="s">
        <v>8</v>
      </c>
      <c r="C138" s="43" t="s">
        <v>200</v>
      </c>
      <c r="D138" s="94">
        <v>46285.7</v>
      </c>
      <c r="E138" s="97">
        <v>46195.752439999997</v>
      </c>
      <c r="F138" s="97">
        <v>99.805668791873074</v>
      </c>
      <c r="G138" s="97">
        <v>46195.752439999997</v>
      </c>
      <c r="H138" s="97">
        <v>0</v>
      </c>
      <c r="I138" s="112">
        <f t="shared" si="14"/>
        <v>89.947560000000522</v>
      </c>
    </row>
    <row r="139" spans="1:9" x14ac:dyDescent="0.25">
      <c r="A139" s="18" t="s">
        <v>9</v>
      </c>
      <c r="B139" s="29" t="s">
        <v>10</v>
      </c>
      <c r="C139" s="43" t="s">
        <v>200</v>
      </c>
      <c r="D139" s="94">
        <v>64799.9</v>
      </c>
      <c r="E139" s="97">
        <v>64673.973489999997</v>
      </c>
      <c r="F139" s="97">
        <v>99.805668666155341</v>
      </c>
      <c r="G139" s="97">
        <v>64673.973489999997</v>
      </c>
      <c r="H139" s="97">
        <v>0</v>
      </c>
      <c r="I139" s="112">
        <f t="shared" si="14"/>
        <v>125.92651000000478</v>
      </c>
    </row>
    <row r="140" spans="1:9" ht="63" x14ac:dyDescent="0.25">
      <c r="A140" s="31" t="s">
        <v>149</v>
      </c>
      <c r="B140" s="29" t="s">
        <v>8</v>
      </c>
      <c r="C140" s="43" t="s">
        <v>201</v>
      </c>
      <c r="D140" s="94">
        <v>207625.69999999998</v>
      </c>
      <c r="E140" s="97">
        <v>202291.76037</v>
      </c>
      <c r="F140" s="97">
        <v>97.430982951532513</v>
      </c>
      <c r="G140" s="97">
        <v>202080.23157</v>
      </c>
      <c r="H140" s="97">
        <v>211.52880000000005</v>
      </c>
      <c r="I140" s="112">
        <f t="shared" si="14"/>
        <v>5333.9396299999789</v>
      </c>
    </row>
    <row r="141" spans="1:9" ht="63" x14ac:dyDescent="0.25">
      <c r="A141" s="31" t="s">
        <v>150</v>
      </c>
      <c r="B141" s="29" t="s">
        <v>8</v>
      </c>
      <c r="C141" s="43" t="s">
        <v>202</v>
      </c>
      <c r="D141" s="94">
        <v>13664.4</v>
      </c>
      <c r="E141" s="97">
        <v>8808.3287999999993</v>
      </c>
      <c r="F141" s="97">
        <v>64.461877579696136</v>
      </c>
      <c r="G141" s="97">
        <v>8808.3287999999993</v>
      </c>
      <c r="H141" s="97">
        <v>0</v>
      </c>
      <c r="I141" s="112">
        <f t="shared" si="14"/>
        <v>4856.0712000000003</v>
      </c>
    </row>
    <row r="142" spans="1:9" ht="47.25" x14ac:dyDescent="0.25">
      <c r="A142" s="28" t="s">
        <v>151</v>
      </c>
      <c r="B142" s="29" t="s">
        <v>8</v>
      </c>
      <c r="C142" s="60" t="s">
        <v>152</v>
      </c>
      <c r="D142" s="94">
        <v>125066</v>
      </c>
      <c r="E142" s="97">
        <v>72748.820000000007</v>
      </c>
      <c r="F142" s="97">
        <v>58.168343114835373</v>
      </c>
      <c r="G142" s="97">
        <v>72748.820000000007</v>
      </c>
      <c r="H142" s="97">
        <v>0</v>
      </c>
      <c r="I142" s="112">
        <f t="shared" si="14"/>
        <v>52317.179999999993</v>
      </c>
    </row>
    <row r="143" spans="1:9" s="25" customFormat="1" ht="31.5" x14ac:dyDescent="0.25">
      <c r="A143" s="23" t="s">
        <v>153</v>
      </c>
      <c r="B143" s="26" t="s">
        <v>8</v>
      </c>
      <c r="C143" s="41">
        <v>0</v>
      </c>
      <c r="D143" s="87">
        <v>30000</v>
      </c>
      <c r="E143" s="100">
        <v>24802.181380000002</v>
      </c>
      <c r="F143" s="100">
        <v>82.673937933333335</v>
      </c>
      <c r="G143" s="100">
        <v>24802.181380000002</v>
      </c>
      <c r="H143" s="100">
        <v>0</v>
      </c>
      <c r="I143" s="100">
        <v>5197.81862</v>
      </c>
    </row>
    <row r="144" spans="1:9" s="25" customFormat="1" x14ac:dyDescent="0.25">
      <c r="A144" s="18" t="s">
        <v>7</v>
      </c>
      <c r="B144" s="26" t="s">
        <v>8</v>
      </c>
      <c r="C144" s="42"/>
      <c r="D144" s="89">
        <v>30000</v>
      </c>
      <c r="E144" s="104">
        <v>24802.181380000002</v>
      </c>
      <c r="F144" s="104">
        <v>82.673937933333335</v>
      </c>
      <c r="G144" s="104">
        <v>24802.181380000002</v>
      </c>
      <c r="H144" s="104">
        <v>0</v>
      </c>
      <c r="I144" s="104">
        <v>5197.81862</v>
      </c>
    </row>
    <row r="145" spans="1:9" ht="31.5" x14ac:dyDescent="0.25">
      <c r="A145" s="62" t="s">
        <v>154</v>
      </c>
      <c r="B145" s="29" t="s">
        <v>8</v>
      </c>
      <c r="C145" s="43" t="s">
        <v>155</v>
      </c>
      <c r="D145" s="94">
        <v>17538.3</v>
      </c>
      <c r="E145" s="97">
        <v>16000</v>
      </c>
      <c r="F145" s="97">
        <v>91.22891044171898</v>
      </c>
      <c r="G145" s="103">
        <v>16000</v>
      </c>
      <c r="H145" s="97">
        <v>0</v>
      </c>
      <c r="I145" s="97">
        <v>1538.2999999999993</v>
      </c>
    </row>
    <row r="146" spans="1:9" ht="78.75" x14ac:dyDescent="0.25">
      <c r="A146" s="44" t="s">
        <v>156</v>
      </c>
      <c r="B146" s="29" t="s">
        <v>8</v>
      </c>
      <c r="C146" s="43" t="s">
        <v>157</v>
      </c>
      <c r="D146" s="94">
        <v>4000</v>
      </c>
      <c r="E146" s="97">
        <v>1480.452</v>
      </c>
      <c r="F146" s="97">
        <v>37.011300000000006</v>
      </c>
      <c r="G146" s="103">
        <v>1480.452</v>
      </c>
      <c r="H146" s="97">
        <v>0</v>
      </c>
      <c r="I146" s="97">
        <v>2519.5479999999998</v>
      </c>
    </row>
    <row r="147" spans="1:9" ht="78.75" x14ac:dyDescent="0.25">
      <c r="A147" s="44" t="s">
        <v>158</v>
      </c>
      <c r="B147" s="29" t="s">
        <v>8</v>
      </c>
      <c r="C147" s="43" t="s">
        <v>159</v>
      </c>
      <c r="D147" s="94">
        <v>8461.7000000000007</v>
      </c>
      <c r="E147" s="97">
        <v>7321.7293799999998</v>
      </c>
      <c r="F147" s="97">
        <v>86.527877140527309</v>
      </c>
      <c r="G147" s="103">
        <v>7321.7293799999998</v>
      </c>
      <c r="H147" s="97">
        <v>0</v>
      </c>
      <c r="I147" s="97">
        <v>1139.970620000001</v>
      </c>
    </row>
    <row r="148" spans="1:9" s="25" customFormat="1" ht="33.75" customHeight="1" x14ac:dyDescent="0.25">
      <c r="A148" s="23" t="s">
        <v>160</v>
      </c>
      <c r="B148" s="26" t="s">
        <v>8</v>
      </c>
      <c r="C148" s="41">
        <v>0</v>
      </c>
      <c r="D148" s="87">
        <f>D149</f>
        <v>1620302.8</v>
      </c>
      <c r="E148" s="115">
        <f>E149</f>
        <v>1225566.01774</v>
      </c>
      <c r="F148" s="100">
        <f>F149</f>
        <v>75.638085531914157</v>
      </c>
      <c r="G148" s="100">
        <f>G149</f>
        <v>1213526.46245</v>
      </c>
      <c r="H148" s="115">
        <f t="shared" ref="H148:I148" si="15">H149</f>
        <v>12039.555289999978</v>
      </c>
      <c r="I148" s="115">
        <f>D148-E148</f>
        <v>394736.78226000001</v>
      </c>
    </row>
    <row r="149" spans="1:9" s="25" customFormat="1" x14ac:dyDescent="0.25">
      <c r="A149" s="18" t="s">
        <v>7</v>
      </c>
      <c r="B149" s="26" t="s">
        <v>8</v>
      </c>
      <c r="C149" s="42"/>
      <c r="D149" s="89">
        <f>D151+D152+D153+D155+D156+D157+D158+D159+D160+D161++D162+D163+D164</f>
        <v>1620302.8</v>
      </c>
      <c r="E149" s="116">
        <f>E151+E152+E153+E155+E156+E157+E158+E159+E160+E161++E162+E163+E164</f>
        <v>1225566.01774</v>
      </c>
      <c r="F149" s="104">
        <f>E149/D149*100</f>
        <v>75.638085531914157</v>
      </c>
      <c r="G149" s="104">
        <f>G151+G152+G153+G155+G156+G157+G158+G159+G160+G161+G162+G163+G164</f>
        <v>1213526.46245</v>
      </c>
      <c r="H149" s="116">
        <f>H151+H152+H153+H155+H156+H157+H158+H159+H160+H161+H162+H163+H164</f>
        <v>12039.555289999978</v>
      </c>
      <c r="I149" s="116">
        <f>D149-E149</f>
        <v>394736.78226000001</v>
      </c>
    </row>
    <row r="150" spans="1:9" s="66" customFormat="1" ht="31.5" x14ac:dyDescent="0.25">
      <c r="A150" s="63" t="s">
        <v>161</v>
      </c>
      <c r="B150" s="64"/>
      <c r="C150" s="65">
        <v>0</v>
      </c>
      <c r="D150" s="88">
        <v>315819.7</v>
      </c>
      <c r="E150" s="106">
        <v>242452.50375</v>
      </c>
      <c r="F150" s="106">
        <v>75.209597864683673</v>
      </c>
      <c r="G150" s="106">
        <v>233059.14846000003</v>
      </c>
      <c r="H150" s="107">
        <v>9393.3552899999777</v>
      </c>
      <c r="I150" s="108">
        <f>D150-E150</f>
        <v>73367.196250000008</v>
      </c>
    </row>
    <row r="151" spans="1:9" x14ac:dyDescent="0.25">
      <c r="A151" s="44" t="s">
        <v>162</v>
      </c>
      <c r="B151" s="29" t="s">
        <v>8</v>
      </c>
      <c r="C151" s="43" t="s">
        <v>163</v>
      </c>
      <c r="D151" s="94">
        <v>173582.7</v>
      </c>
      <c r="E151" s="106">
        <v>143367.30374999999</v>
      </c>
      <c r="F151" s="106">
        <v>82.593083152871799</v>
      </c>
      <c r="G151" s="106">
        <v>133973.94846000001</v>
      </c>
      <c r="H151" s="106">
        <v>9393.3552899999777</v>
      </c>
      <c r="I151" s="106">
        <f>D152-E152</f>
        <v>11917.699999999997</v>
      </c>
    </row>
    <row r="152" spans="1:9" s="80" customFormat="1" x14ac:dyDescent="0.25">
      <c r="A152" s="44" t="s">
        <v>164</v>
      </c>
      <c r="B152" s="29" t="s">
        <v>8</v>
      </c>
      <c r="C152" s="43" t="s">
        <v>163</v>
      </c>
      <c r="D152" s="94">
        <v>48156.1</v>
      </c>
      <c r="E152" s="109">
        <v>36238.400000000001</v>
      </c>
      <c r="F152" s="109">
        <v>75.25194108326879</v>
      </c>
      <c r="G152" s="109">
        <v>36238.400000000001</v>
      </c>
      <c r="H152" s="109">
        <v>0</v>
      </c>
      <c r="I152" s="112">
        <f t="shared" ref="I152:I153" si="16">D153-E153</f>
        <v>27488.479999999996</v>
      </c>
    </row>
    <row r="153" spans="1:9" s="80" customFormat="1" x14ac:dyDescent="0.25">
      <c r="A153" s="44" t="s">
        <v>165</v>
      </c>
      <c r="B153" s="29" t="s">
        <v>8</v>
      </c>
      <c r="C153" s="43" t="s">
        <v>163</v>
      </c>
      <c r="D153" s="94">
        <v>100630.3</v>
      </c>
      <c r="E153" s="109">
        <v>73141.820000000007</v>
      </c>
      <c r="F153" s="109">
        <v>72.683694672479376</v>
      </c>
      <c r="G153" s="109">
        <v>73141.820000000007</v>
      </c>
      <c r="H153" s="109">
        <v>0</v>
      </c>
      <c r="I153" s="112">
        <f t="shared" si="16"/>
        <v>270310.82099999976</v>
      </c>
    </row>
    <row r="154" spans="1:9" s="68" customFormat="1" ht="31.5" x14ac:dyDescent="0.25">
      <c r="A154" s="63" t="s">
        <v>166</v>
      </c>
      <c r="B154" s="64"/>
      <c r="C154" s="67"/>
      <c r="D154" s="88">
        <v>1118562.3999999999</v>
      </c>
      <c r="E154" s="109">
        <v>848251.57900000014</v>
      </c>
      <c r="F154" s="109">
        <v>76.574023539709245</v>
      </c>
      <c r="G154" s="109">
        <v>848251.57900000014</v>
      </c>
      <c r="H154" s="111">
        <v>0</v>
      </c>
      <c r="I154" s="111">
        <f>D154-E154</f>
        <v>270310.82099999976</v>
      </c>
    </row>
    <row r="155" spans="1:9" s="80" customFormat="1" ht="33.75" customHeight="1" x14ac:dyDescent="0.25">
      <c r="A155" s="44" t="s">
        <v>167</v>
      </c>
      <c r="B155" s="29" t="s">
        <v>8</v>
      </c>
      <c r="C155" s="43" t="s">
        <v>168</v>
      </c>
      <c r="D155" s="94">
        <v>25542.6</v>
      </c>
      <c r="E155" s="109">
        <v>18490.978999999999</v>
      </c>
      <c r="F155" s="109">
        <v>72.392704736401143</v>
      </c>
      <c r="G155" s="109">
        <v>18490.978999999999</v>
      </c>
      <c r="H155" s="109">
        <v>0</v>
      </c>
      <c r="I155" s="109">
        <f>D155-E155</f>
        <v>7051.6209999999992</v>
      </c>
    </row>
    <row r="156" spans="1:9" s="80" customFormat="1" ht="25.5" customHeight="1" x14ac:dyDescent="0.25">
      <c r="A156" s="69" t="s">
        <v>169</v>
      </c>
      <c r="B156" s="70" t="s">
        <v>8</v>
      </c>
      <c r="C156" s="43" t="s">
        <v>168</v>
      </c>
      <c r="D156" s="94">
        <v>811002.4</v>
      </c>
      <c r="E156" s="109">
        <v>656118.30000000005</v>
      </c>
      <c r="F156" s="109">
        <v>80.90214036357969</v>
      </c>
      <c r="G156" s="109">
        <v>656118.30000000005</v>
      </c>
      <c r="H156" s="109">
        <v>0</v>
      </c>
      <c r="I156" s="112">
        <f t="shared" ref="I156:I164" si="17">D156-E156</f>
        <v>154884.09999999998</v>
      </c>
    </row>
    <row r="157" spans="1:9" s="80" customFormat="1" ht="30.75" customHeight="1" x14ac:dyDescent="0.25">
      <c r="A157" s="44" t="s">
        <v>170</v>
      </c>
      <c r="B157" s="29" t="s">
        <v>8</v>
      </c>
      <c r="C157" s="71" t="s">
        <v>171</v>
      </c>
      <c r="D157" s="94">
        <v>270571</v>
      </c>
      <c r="E157" s="109">
        <v>173305.3</v>
      </c>
      <c r="F157" s="109">
        <v>64.051690683776158</v>
      </c>
      <c r="G157" s="109">
        <v>173305.3</v>
      </c>
      <c r="H157" s="109">
        <v>0</v>
      </c>
      <c r="I157" s="112">
        <f t="shared" si="17"/>
        <v>97265.700000000012</v>
      </c>
    </row>
    <row r="158" spans="1:9" s="80" customFormat="1" x14ac:dyDescent="0.25">
      <c r="A158" s="72" t="s">
        <v>172</v>
      </c>
      <c r="B158" s="29" t="s">
        <v>8</v>
      </c>
      <c r="C158" s="71" t="s">
        <v>173</v>
      </c>
      <c r="D158" s="94">
        <v>637.70000000000005</v>
      </c>
      <c r="E158" s="109">
        <v>337</v>
      </c>
      <c r="F158" s="109">
        <v>52.846165908734513</v>
      </c>
      <c r="G158" s="109">
        <v>337</v>
      </c>
      <c r="H158" s="109">
        <v>0</v>
      </c>
      <c r="I158" s="112">
        <f t="shared" si="17"/>
        <v>300.70000000000005</v>
      </c>
    </row>
    <row r="159" spans="1:9" ht="47.25" x14ac:dyDescent="0.25">
      <c r="A159" s="31" t="s">
        <v>174</v>
      </c>
      <c r="B159" s="29" t="s">
        <v>8</v>
      </c>
      <c r="C159" s="43" t="s">
        <v>175</v>
      </c>
      <c r="D159" s="94">
        <v>977</v>
      </c>
      <c r="E159" s="97">
        <v>112.04482</v>
      </c>
      <c r="F159" s="97">
        <v>11.468251791197543</v>
      </c>
      <c r="G159" s="97">
        <v>112.04482</v>
      </c>
      <c r="H159" s="97">
        <v>0</v>
      </c>
      <c r="I159" s="112">
        <f t="shared" si="17"/>
        <v>864.95518000000004</v>
      </c>
    </row>
    <row r="160" spans="1:9" ht="47.25" x14ac:dyDescent="0.25">
      <c r="A160" s="36" t="s">
        <v>176</v>
      </c>
      <c r="B160" s="29" t="s">
        <v>8</v>
      </c>
      <c r="C160" s="43" t="s">
        <v>177</v>
      </c>
      <c r="D160" s="94">
        <v>60490.899999999994</v>
      </c>
      <c r="E160" s="97">
        <v>17462.258570000002</v>
      </c>
      <c r="F160" s="97">
        <v>28.867579371442652</v>
      </c>
      <c r="G160" s="97">
        <v>17462.258570000002</v>
      </c>
      <c r="H160" s="97">
        <v>0</v>
      </c>
      <c r="I160" s="112">
        <f t="shared" si="17"/>
        <v>43028.641429999989</v>
      </c>
    </row>
    <row r="161" spans="1:9" ht="63" x14ac:dyDescent="0.25">
      <c r="A161" s="36" t="s">
        <v>178</v>
      </c>
      <c r="B161" s="29" t="s">
        <v>8</v>
      </c>
      <c r="C161" s="43" t="s">
        <v>179</v>
      </c>
      <c r="D161" s="94">
        <v>1193.7</v>
      </c>
      <c r="E161" s="97">
        <v>901.1816</v>
      </c>
      <c r="F161" s="97">
        <v>75.494814442489727</v>
      </c>
      <c r="G161" s="97">
        <v>901.1816</v>
      </c>
      <c r="H161" s="97">
        <v>0</v>
      </c>
      <c r="I161" s="112">
        <f t="shared" si="17"/>
        <v>292.51840000000004</v>
      </c>
    </row>
    <row r="162" spans="1:9" x14ac:dyDescent="0.25">
      <c r="A162" s="36" t="s">
        <v>180</v>
      </c>
      <c r="B162" s="29" t="s">
        <v>8</v>
      </c>
      <c r="C162" s="43" t="s">
        <v>181</v>
      </c>
      <c r="D162" s="94">
        <v>9027.5</v>
      </c>
      <c r="E162" s="97">
        <v>4763.3999999999996</v>
      </c>
      <c r="F162" s="97">
        <v>52.765438936582662</v>
      </c>
      <c r="G162" s="97">
        <v>2117.1999999999998</v>
      </c>
      <c r="H162" s="97">
        <v>2646.2</v>
      </c>
      <c r="I162" s="112">
        <f t="shared" si="17"/>
        <v>4264.1000000000004</v>
      </c>
    </row>
    <row r="163" spans="1:9" ht="47.25" x14ac:dyDescent="0.25">
      <c r="A163" s="44" t="s">
        <v>182</v>
      </c>
      <c r="B163" s="29" t="s">
        <v>8</v>
      </c>
      <c r="C163" s="43" t="s">
        <v>183</v>
      </c>
      <c r="D163" s="94">
        <v>118223.3</v>
      </c>
      <c r="E163" s="97">
        <v>101103.61</v>
      </c>
      <c r="F163" s="97">
        <v>85.519191225418339</v>
      </c>
      <c r="G163" s="97">
        <v>101103.61</v>
      </c>
      <c r="H163" s="105">
        <v>0</v>
      </c>
      <c r="I163" s="112">
        <f t="shared" si="17"/>
        <v>17119.690000000002</v>
      </c>
    </row>
    <row r="164" spans="1:9" ht="78.75" x14ac:dyDescent="0.25">
      <c r="A164" s="62" t="s">
        <v>184</v>
      </c>
      <c r="B164" s="29" t="s">
        <v>8</v>
      </c>
      <c r="C164" s="43" t="s">
        <v>185</v>
      </c>
      <c r="D164" s="82">
        <v>267.60000000000002</v>
      </c>
      <c r="E164" s="97">
        <v>224.42</v>
      </c>
      <c r="F164" s="97">
        <v>83.863976083707016</v>
      </c>
      <c r="G164" s="97">
        <v>224.42</v>
      </c>
      <c r="H164" s="97">
        <v>0</v>
      </c>
      <c r="I164" s="112">
        <f t="shared" si="17"/>
        <v>43.180000000000035</v>
      </c>
    </row>
    <row r="165" spans="1:9" x14ac:dyDescent="0.25">
      <c r="A165" s="73"/>
      <c r="B165" s="74"/>
      <c r="C165" s="75"/>
      <c r="D165" s="95"/>
      <c r="E165" s="81"/>
      <c r="F165" s="81"/>
      <c r="G165" s="83"/>
      <c r="I165" s="81"/>
    </row>
    <row r="166" spans="1:9" x14ac:dyDescent="0.25">
      <c r="A166" s="73"/>
      <c r="B166" s="74"/>
      <c r="C166" s="75"/>
      <c r="D166" s="95"/>
      <c r="E166" s="81"/>
      <c r="F166" s="81"/>
      <c r="G166" s="83"/>
      <c r="I166" s="81"/>
    </row>
    <row r="167" spans="1:9" x14ac:dyDescent="0.25">
      <c r="A167" s="73"/>
      <c r="B167" s="74"/>
      <c r="C167" s="73"/>
    </row>
    <row r="168" spans="1:9" x14ac:dyDescent="0.25">
      <c r="A168" s="73"/>
      <c r="B168" s="74"/>
      <c r="C168" s="73"/>
    </row>
    <row r="169" spans="1:9" x14ac:dyDescent="0.25">
      <c r="A169" s="73"/>
      <c r="B169" s="74"/>
      <c r="C169" s="73"/>
    </row>
    <row r="170" spans="1:9" x14ac:dyDescent="0.25">
      <c r="A170" s="96"/>
      <c r="B170" s="74"/>
      <c r="C170" s="73"/>
    </row>
    <row r="171" spans="1:9" x14ac:dyDescent="0.25">
      <c r="A171" s="73"/>
      <c r="B171" s="74"/>
      <c r="C171" s="73"/>
    </row>
    <row r="172" spans="1:9" x14ac:dyDescent="0.25">
      <c r="A172" s="73"/>
      <c r="B172" s="74"/>
      <c r="C172" s="73"/>
    </row>
    <row r="173" spans="1:9" x14ac:dyDescent="0.25">
      <c r="A173" s="73"/>
      <c r="B173" s="74"/>
      <c r="C173" s="73"/>
    </row>
    <row r="174" spans="1:9" x14ac:dyDescent="0.25">
      <c r="A174" s="73"/>
      <c r="B174" s="74"/>
      <c r="C174" s="73"/>
    </row>
    <row r="175" spans="1:9" x14ac:dyDescent="0.25">
      <c r="A175" s="73"/>
      <c r="B175" s="74"/>
      <c r="C175" s="73"/>
    </row>
    <row r="176" spans="1:9" x14ac:dyDescent="0.25">
      <c r="A176" s="73"/>
      <c r="B176" s="74"/>
      <c r="C176" s="73"/>
    </row>
    <row r="177" spans="1:3" x14ac:dyDescent="0.25">
      <c r="A177" s="73"/>
      <c r="B177" s="74"/>
      <c r="C177" s="73"/>
    </row>
    <row r="178" spans="1:3" x14ac:dyDescent="0.25">
      <c r="A178" s="73"/>
      <c r="B178" s="74"/>
      <c r="C178" s="73"/>
    </row>
    <row r="179" spans="1:3" x14ac:dyDescent="0.25">
      <c r="A179" s="73"/>
      <c r="B179" s="74"/>
      <c r="C179" s="73"/>
    </row>
    <row r="180" spans="1:3" x14ac:dyDescent="0.25">
      <c r="A180" s="73"/>
      <c r="B180" s="74"/>
      <c r="C180" s="73"/>
    </row>
    <row r="181" spans="1:3" x14ac:dyDescent="0.25">
      <c r="A181" s="73"/>
      <c r="B181" s="74"/>
      <c r="C181" s="73"/>
    </row>
    <row r="182" spans="1:3" x14ac:dyDescent="0.25">
      <c r="A182" s="73"/>
      <c r="B182" s="74"/>
      <c r="C182" s="73"/>
    </row>
  </sheetData>
  <autoFilter ref="A7:I164">
    <filterColumn colId="1">
      <filters blank="1">
        <filter val="01"/>
        <filter val="02"/>
        <filter val="соф"/>
      </filters>
    </filterColumn>
  </autoFilter>
  <mergeCells count="11">
    <mergeCell ref="A1:I1"/>
    <mergeCell ref="A2:I2"/>
    <mergeCell ref="A3:I3"/>
    <mergeCell ref="E5:F5"/>
    <mergeCell ref="A5:A6"/>
    <mergeCell ref="B5:B6"/>
    <mergeCell ref="C5:C6"/>
    <mergeCell ref="D5:D6"/>
    <mergeCell ref="G5:G6"/>
    <mergeCell ref="H5:H6"/>
    <mergeCell ref="I5:I6"/>
  </mergeCells>
  <printOptions horizontalCentered="1"/>
  <pageMargins left="0.15748031496062992" right="0.19685039370078741" top="0.31496062992125984" bottom="0.35433070866141736" header="0.15748031496062992" footer="0.19685039370078741"/>
  <pageSetup paperSize="9"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 </vt:lpstr>
      <vt:lpstr>'край '!Заголовки_для_печати</vt:lpstr>
      <vt:lpstr>'край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shkolina</dc:creator>
  <cp:lastModifiedBy>Ольга В. Черных</cp:lastModifiedBy>
  <cp:lastPrinted>2019-10-04T10:31:04Z</cp:lastPrinted>
  <dcterms:created xsi:type="dcterms:W3CDTF">2019-03-14T02:49:52Z</dcterms:created>
  <dcterms:modified xsi:type="dcterms:W3CDTF">2019-11-19T03:12:54Z</dcterms:modified>
</cp:coreProperties>
</file>